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Hoja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hidden="1">{"'Sheet1'!$A$1:$H$15"}</definedName>
    <definedName name="aaaa">#REF!</definedName>
    <definedName name="activdad">#REF!</definedName>
    <definedName name="Actividad_Pesquera">#REF!</definedName>
    <definedName name="ca">#REF!</definedName>
    <definedName name="cabot">#REF!</definedName>
    <definedName name="CABOTAJE__DESCARGA">#REF!</definedName>
    <definedName name="CABOTAJE_DESCARGA">#REF!</definedName>
    <definedName name="CABOTAJE_EMBARQUE">#REF!</definedName>
    <definedName name="cad">#REF!</definedName>
    <definedName name="CALLAOIMPMENSUAL">#REF!</definedName>
    <definedName name="CONT20">[1]Constantes!$B$25</definedName>
    <definedName name="csf">#REF!</definedName>
    <definedName name="DIRECTO">[1]Constantes!$B$19</definedName>
    <definedName name="eee">#REF!</definedName>
    <definedName name="eeeeedddf">#REF!</definedName>
    <definedName name="eeeeii">#REF!</definedName>
    <definedName name="EnvaseIngreso">[1]Data!$J$23:$J$201</definedName>
    <definedName name="ert">#REF!</definedName>
    <definedName name="EXPORTACION">#REF!</definedName>
    <definedName name="fr">#REF!</definedName>
    <definedName name="grua">#REF!</definedName>
    <definedName name="gruas">#REF!</definedName>
    <definedName name="gruass">#REF!</definedName>
    <definedName name="gruasss">#REF!</definedName>
    <definedName name="HTML_CodePage" hidden="1">1252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>#REF!</definedName>
    <definedName name="impor">#REF!</definedName>
    <definedName name="IMPORTACION">#REF!</definedName>
    <definedName name="importacionmensual">#REF!</definedName>
    <definedName name="inpor">#REF!</definedName>
    <definedName name="JUL">'[2]2005'!$J$14='[2]ESTAD 2005'!$C$15</definedName>
    <definedName name="Less_1">#REF!</definedName>
    <definedName name="Less_2">#REF!</definedName>
    <definedName name="Less_3">#REF!</definedName>
    <definedName name="Less_4">#REF!</definedName>
    <definedName name="Less_5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>[4]Data!$G$23:$G$294</definedName>
    <definedName name="shift_rehandles">'[5]Casco Terminals Limited (1)'!$T$43:$U$43</definedName>
    <definedName name="terres1">#REF!</definedName>
    <definedName name="total_moves">#REF!</definedName>
    <definedName name="tra">#REF!</definedName>
    <definedName name="tranboli1">#REF!</definedName>
    <definedName name="trans1">#REF!</definedName>
    <definedName name="trans3">#REF!</definedName>
    <definedName name="TRANSBORDO">#REF!</definedName>
    <definedName name="Transito">#REF!</definedName>
    <definedName name="TRANSITO_BOLIVIA">#REF!</definedName>
    <definedName name="transto1">#REF!</definedName>
    <definedName name="Trasbordo">#REF!</definedName>
    <definedName name="trasg">#REF!</definedName>
    <definedName name="via">#REF!</definedName>
    <definedName name="VIA_TERREST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5" i="2" l="1"/>
  <c r="L104" i="2"/>
  <c r="L103" i="2"/>
  <c r="L101" i="2"/>
  <c r="L99" i="2"/>
  <c r="L97" i="2"/>
  <c r="L96" i="2"/>
  <c r="L95" i="2"/>
  <c r="L93" i="2"/>
  <c r="L91" i="2"/>
  <c r="L88" i="2"/>
  <c r="L87" i="2"/>
  <c r="L86" i="2"/>
  <c r="L83" i="2"/>
  <c r="L82" i="2"/>
  <c r="L80" i="2"/>
  <c r="L79" i="2"/>
  <c r="L78" i="2"/>
  <c r="L77" i="2"/>
  <c r="L76" i="2"/>
  <c r="L75" i="2"/>
  <c r="L74" i="2"/>
  <c r="L73" i="2"/>
  <c r="L72" i="2"/>
  <c r="L71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7" i="2"/>
  <c r="L26" i="2"/>
  <c r="L25" i="2"/>
  <c r="L24" i="2"/>
  <c r="L23" i="2"/>
  <c r="L22" i="2"/>
  <c r="L20" i="2"/>
  <c r="L19" i="2"/>
  <c r="L18" i="2"/>
  <c r="L17" i="2"/>
  <c r="L16" i="2"/>
  <c r="L15" i="2"/>
  <c r="K13" i="2"/>
  <c r="L13" i="2" s="1"/>
  <c r="J13" i="2"/>
  <c r="I13" i="2"/>
  <c r="H13" i="2"/>
  <c r="G13" i="2"/>
  <c r="F13" i="2"/>
  <c r="E13" i="2"/>
  <c r="D13" i="2"/>
  <c r="K12" i="2"/>
  <c r="L12" i="2" s="1"/>
  <c r="J12" i="2"/>
  <c r="I12" i="2"/>
  <c r="H12" i="2"/>
  <c r="G12" i="2"/>
  <c r="F12" i="2"/>
  <c r="E12" i="2"/>
  <c r="D12" i="2"/>
  <c r="K10" i="2"/>
  <c r="L10" i="2" s="1"/>
  <c r="J10" i="2"/>
  <c r="I10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<sst xmlns="http://schemas.openxmlformats.org/spreadsheetml/2006/main" count="193" uniqueCount="111">
  <si>
    <t>MOVIMIENTO DE CARGA</t>
  </si>
  <si>
    <t xml:space="preserve">Terminales Portuarios </t>
  </si>
  <si>
    <t>Uso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</si>
  <si>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</si>
  <si>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</si>
  <si>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</si>
  <si>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</si>
  <si>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</si>
  <si>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</si>
  <si>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</si>
  <si>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</si>
  <si>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Variación
(%)</t>
  </si>
  <si>
    <t>TOTAL GENERAL</t>
  </si>
  <si>
    <t>Total IP Uso Público</t>
  </si>
  <si>
    <t>Total IP Uso Privado</t>
  </si>
  <si>
    <t>Maritimo</t>
  </si>
  <si>
    <t>Talara</t>
  </si>
  <si>
    <t>TP Refinería Talara - Muelle Carga Líquida  PETROPERU</t>
  </si>
  <si>
    <t>Privado</t>
  </si>
  <si>
    <t>TP Multiboyas Punta Arenas -  PETROPERU</t>
  </si>
  <si>
    <t xml:space="preserve">Paita </t>
  </si>
  <si>
    <t>TP Paita -TPE</t>
  </si>
  <si>
    <t>Público</t>
  </si>
  <si>
    <t>T Multiboyas Maple Paita</t>
  </si>
  <si>
    <t>-</t>
  </si>
  <si>
    <t>Bayóvar</t>
  </si>
  <si>
    <t>TP Bayóvar -  PETROPERU</t>
  </si>
  <si>
    <t xml:space="preserve">TP Misky Mayo - Vale  </t>
  </si>
  <si>
    <t>TP Juan Pablo Quay / Puerto Bayóvar</t>
  </si>
  <si>
    <t>Eten</t>
  </si>
  <si>
    <t>TP Multiboyas Eten - Consorcio Terminales / Terminales del Perú</t>
  </si>
  <si>
    <t xml:space="preserve">Chicama </t>
  </si>
  <si>
    <t>TP Chicama ENAPU</t>
  </si>
  <si>
    <t>Salaverry</t>
  </si>
  <si>
    <t>TP Multiboyas Salaverry - Consorcio Terminales / Terminales del Perú</t>
  </si>
  <si>
    <t>TP Salaverry - ENAPU</t>
  </si>
  <si>
    <t>Chimbote</t>
  </si>
  <si>
    <t>TP Chimbote - ENAPU/ GR</t>
  </si>
  <si>
    <t>Muelle SIDERPERÚ</t>
  </si>
  <si>
    <t>T Multiboyas Chimbote - Consorcio Terminales / Terminales del Perú</t>
  </si>
  <si>
    <t>T Multiboyas Chimbote - Colpex</t>
  </si>
  <si>
    <t>T Multiboyas Chimbote - Blue Pacific Oils</t>
  </si>
  <si>
    <t>Huarmey</t>
  </si>
  <si>
    <t>TP Punta Lobitos - Antamina</t>
  </si>
  <si>
    <t>Supe</t>
  </si>
  <si>
    <t>TP Supe - ENAPU</t>
  </si>
  <si>
    <t>T Multiboyas Supe - Colpex</t>
  </si>
  <si>
    <t xml:space="preserve">T Multiboyas Paramonga - QUIMPAC </t>
  </si>
  <si>
    <t>T Multiboyas Supe - Consorcio Terminales / Terminales del Perú</t>
  </si>
  <si>
    <t>Huacho</t>
  </si>
  <si>
    <t xml:space="preserve"> TP Huacho ENAPU</t>
  </si>
  <si>
    <t>Callao</t>
  </si>
  <si>
    <t>T Multiboyas Chancay - Blue Pacific Oils</t>
  </si>
  <si>
    <t>T Multiboyas Refinería La Pampilla - Repsol</t>
  </si>
  <si>
    <t>T Multiboyas Repsol Gas</t>
  </si>
  <si>
    <t>T Multiboyas Pure Bio Fuels</t>
  </si>
  <si>
    <t>T Multiboyas TRALSA</t>
  </si>
  <si>
    <t>T Multiboyas QUIMPAC - Oquendo</t>
  </si>
  <si>
    <t>T Multiboyas Sudamericana de Fibras</t>
  </si>
  <si>
    <t>T Multiboyas Zeta Gas Andino</t>
  </si>
  <si>
    <t>TNM Callao - ENAPU/ APM Terminals Callao</t>
  </si>
  <si>
    <t>TP Callao Zona Sur - DP World Callao</t>
  </si>
  <si>
    <t>TP Transportadora Callao</t>
  </si>
  <si>
    <t>T Multiboyas Conchán -  PETROPERU</t>
  </si>
  <si>
    <t>TP Conchan  Cementos Lima / Unacem</t>
  </si>
  <si>
    <t>TP Perú LNG Melchorita</t>
  </si>
  <si>
    <t>Pisco</t>
  </si>
  <si>
    <t>TP Multiboyas Pisco - Consorcio Terminales</t>
  </si>
  <si>
    <t>TP Pluspetrol - Camisea</t>
  </si>
  <si>
    <t>TP General San Martín - ENAPU / Paracas</t>
  </si>
  <si>
    <t>San Nicolás</t>
  </si>
  <si>
    <t>TP Shougan Hierro Perú</t>
  </si>
  <si>
    <t>Matarani</t>
  </si>
  <si>
    <t>Muelle y Multiboyas Atico - TASA</t>
  </si>
  <si>
    <t>TP Matarani - TISUR</t>
  </si>
  <si>
    <t>TP Multiboyas Mollendo - Consorcio Terminales</t>
  </si>
  <si>
    <t>Ilo</t>
  </si>
  <si>
    <t>TP Tablones - Southern Perú</t>
  </si>
  <si>
    <t>TP Tablones Marine - Southern Perú</t>
  </si>
  <si>
    <t>TP Multiboyas Ilo - Consorcio Terminales</t>
  </si>
  <si>
    <t>TP Ilo - ENAPU</t>
  </si>
  <si>
    <t>TP Southern Perú</t>
  </si>
  <si>
    <t>TP Multiboyas TLT - TRAMARSA</t>
  </si>
  <si>
    <t>TP Enersur / ENGIE</t>
  </si>
  <si>
    <t>Fluvial</t>
  </si>
  <si>
    <t>Iquitos</t>
  </si>
  <si>
    <t>Embarcadero Jibaro - PLUSPETROL</t>
  </si>
  <si>
    <t>Embarcadero Andoas - PLUSPETROL</t>
  </si>
  <si>
    <t>TP  PETROPERU Iquitos</t>
  </si>
  <si>
    <t>TP Iquitos - ENAPU</t>
  </si>
  <si>
    <t>Embarcadero GLP Amazonico</t>
  </si>
  <si>
    <t>Embarcadero Villa Trompeteros - PLUSPETROL</t>
  </si>
  <si>
    <t>TP Malvinas - PLUSPETROL</t>
  </si>
  <si>
    <t>Embarcadero Estación Andoas  PETROPERU</t>
  </si>
  <si>
    <t>Embarcadero Estación Morona -  PETROPERU</t>
  </si>
  <si>
    <t>Embarcadero Saramiriza (Estación 5) - PETROPERU</t>
  </si>
  <si>
    <t>Embarcadero 12 DE OCTUBRE - LOTE 1AB - PLUSPETROL</t>
  </si>
  <si>
    <t>Embarcadero San José de Saramuro Estación 1 - PETROPERU</t>
  </si>
  <si>
    <t>Yurimaguas</t>
  </si>
  <si>
    <t>TP Petroperú Yurimaguas</t>
  </si>
  <si>
    <t>TP Yuriport</t>
  </si>
  <si>
    <t>TP Yurimaguas - ENAPU</t>
  </si>
  <si>
    <t>TP Yurimaguas NUEVA REFORMA - COPAM</t>
  </si>
  <si>
    <t>Pucallpa</t>
  </si>
  <si>
    <t>TP Petroperú Pucallpa</t>
  </si>
  <si>
    <t>TP LPO</t>
  </si>
  <si>
    <t>Puerto Maldonado</t>
  </si>
  <si>
    <t>TP Puerto Maldonado - ENAPU</t>
  </si>
  <si>
    <t>Fuente:Instalaciones portuarias de uso público y privado</t>
  </si>
  <si>
    <t>Elaborado por el Área de Estadísticas - DOMA</t>
  </si>
  <si>
    <t xml:space="preserve">                                Evolucion del movimiento de carga en las instalaciones portuarias de uso publico y privado a nivel nacional, Año 2010-2017
( en toneladas métricas)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</si>
</sst>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8" tint="-0.499984740745262"/>
      <name val="Arial"/>
      <family val="2"/>
    </font>
    <font>
      <sz val="9"/>
      <name val="Arial"/>
      <family val="2"/>
    </font>
    <font>
      <sz val="9"/>
      <color theme="8" tint="-0.499984740745262"/>
      <name val="Arial"/>
      <family val="2"/>
    </font>
    <font>
      <sz val="7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8ED3"/>
        <bgColor indexed="64"/>
      </patternFill>
    </fill>
    <fill>
      <patternFill patternType="solid">
        <fgColor rgb="FF0397E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49998474074526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6" fillId="0" borderId="0"/>
  </cellStyleXfs>
  <cellXfs count="72">
    <xf numFmtId="0" fontId="0" fillId="0" borderId="0" xfId="0"/>
    <xf numFmtId="0" fontId="0" fillId="2" borderId="0" xfId="0" applyFill="1"/>
    <xf numFmtId="3" fontId="0" fillId="2" borderId="0" xfId="0" applyNumberFormat="1" applyFill="1"/>
    <xf numFmtId="3" fontId="0" fillId="2" borderId="0" xfId="0" applyNumberFormat="1" applyFill="1" applyAlignment="1">
      <alignment horizontal="center"/>
    </xf>
    <xf numFmtId="0" fontId="4" fillId="2" borderId="0" xfId="0" applyFont="1" applyFill="1"/>
    <xf numFmtId="17" fontId="5" fillId="4" borderId="2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center" wrapText="1"/>
    </xf>
    <xf numFmtId="17" fontId="5" fillId="4" borderId="0" xfId="0" applyNumberFormat="1" applyFont="1" applyFill="1" applyAlignment="1">
      <alignment horizontal="center" vertical="center" wrapText="1"/>
    </xf>
    <xf numFmtId="0" fontId="7" fillId="5" borderId="0" xfId="2" applyFont="1" applyFill="1" applyBorder="1" applyAlignment="1">
      <alignment horizontal="left" vertical="center" indent="1"/>
    </xf>
    <xf numFmtId="0" fontId="2" fillId="2" borderId="0" xfId="0" applyFont="1" applyFill="1"/>
    <xf numFmtId="0" fontId="7" fillId="6" borderId="3" xfId="2" applyFont="1" applyFill="1" applyBorder="1" applyAlignment="1">
      <alignment vertical="center"/>
    </xf>
    <xf numFmtId="3" fontId="7" fillId="6" borderId="3" xfId="3" applyNumberFormat="1" applyFont="1" applyFill="1" applyBorder="1" applyAlignment="1">
      <alignment horizontal="right" vertical="center"/>
    </xf>
    <xf numFmtId="164" fontId="7" fillId="6" borderId="3" xfId="1" applyNumberFormat="1" applyFont="1" applyFill="1" applyBorder="1" applyAlignment="1">
      <alignment horizontal="right" vertical="center"/>
    </xf>
    <xf numFmtId="0" fontId="7" fillId="7" borderId="4" xfId="2" applyFont="1" applyFill="1" applyBorder="1" applyAlignment="1">
      <alignment horizontal="left" vertical="center" indent="1"/>
    </xf>
    <xf numFmtId="0" fontId="2" fillId="7" borderId="4" xfId="0" applyFont="1" applyFill="1" applyBorder="1"/>
    <xf numFmtId="3" fontId="2" fillId="7" borderId="4" xfId="0" applyNumberFormat="1" applyFont="1" applyFill="1" applyBorder="1" applyAlignment="1">
      <alignment horizontal="right" vertical="center"/>
    </xf>
    <xf numFmtId="164" fontId="2" fillId="7" borderId="4" xfId="1" applyNumberFormat="1" applyFont="1" applyFill="1" applyBorder="1" applyAlignment="1">
      <alignment horizontal="center" vertical="center"/>
    </xf>
    <xf numFmtId="0" fontId="0" fillId="2" borderId="0" xfId="0" applyFill="1" applyBorder="1"/>
    <xf numFmtId="3" fontId="0" fillId="2" borderId="0" xfId="0" applyNumberFormat="1" applyFill="1" applyBorder="1"/>
    <xf numFmtId="165" fontId="7" fillId="8" borderId="0" xfId="3" applyNumberFormat="1" applyFont="1" applyFill="1" applyBorder="1" applyAlignment="1">
      <alignment horizontal="left" vertical="center"/>
    </xf>
    <xf numFmtId="0" fontId="7" fillId="8" borderId="0" xfId="3" applyFont="1" applyFill="1" applyBorder="1" applyAlignment="1">
      <alignment horizontal="center" vertical="center"/>
    </xf>
    <xf numFmtId="3" fontId="7" fillId="8" borderId="0" xfId="3" applyNumberFormat="1" applyFont="1" applyFill="1" applyBorder="1" applyAlignment="1">
      <alignment horizontal="right" vertical="center"/>
    </xf>
    <xf numFmtId="164" fontId="7" fillId="8" borderId="0" xfId="1" applyNumberFormat="1" applyFont="1" applyFill="1" applyBorder="1" applyAlignment="1">
      <alignment horizontal="center" vertical="center"/>
    </xf>
    <xf numFmtId="0" fontId="0" fillId="2" borderId="0" xfId="0" applyNumberFormat="1" applyFill="1" applyBorder="1"/>
    <xf numFmtId="0" fontId="7" fillId="2" borderId="0" xfId="3" applyFont="1" applyFill="1" applyBorder="1" applyAlignment="1">
      <alignment horizontal="left" vertical="center" indent="1"/>
    </xf>
    <xf numFmtId="0" fontId="7" fillId="2" borderId="0" xfId="4" applyFont="1" applyFill="1" applyBorder="1" applyAlignment="1">
      <alignment horizontal="center" vertical="center"/>
    </xf>
    <xf numFmtId="3" fontId="7" fillId="2" borderId="0" xfId="4" applyNumberFormat="1" applyFont="1" applyFill="1" applyBorder="1" applyAlignment="1">
      <alignment horizontal="right" vertical="center"/>
    </xf>
    <xf numFmtId="164" fontId="9" fillId="9" borderId="5" xfId="1" applyNumberFormat="1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left" vertical="center" indent="2"/>
    </xf>
    <xf numFmtId="0" fontId="10" fillId="2" borderId="6" xfId="4" applyFont="1" applyFill="1" applyBorder="1" applyAlignment="1">
      <alignment horizontal="center" vertical="center"/>
    </xf>
    <xf numFmtId="3" fontId="10" fillId="2" borderId="6" xfId="4" applyNumberFormat="1" applyFont="1" applyFill="1" applyBorder="1" applyAlignment="1">
      <alignment horizontal="right" vertical="center"/>
    </xf>
    <xf numFmtId="3" fontId="10" fillId="2" borderId="7" xfId="0" applyNumberFormat="1" applyFont="1" applyFill="1" applyBorder="1" applyAlignment="1">
      <alignment horizontal="right" vertical="center"/>
    </xf>
    <xf numFmtId="164" fontId="11" fillId="9" borderId="5" xfId="1" applyNumberFormat="1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left" vertical="center" indent="2"/>
    </xf>
    <xf numFmtId="0" fontId="10" fillId="2" borderId="5" xfId="4" applyFont="1" applyFill="1" applyBorder="1" applyAlignment="1">
      <alignment horizontal="center" vertical="center"/>
    </xf>
    <xf numFmtId="3" fontId="10" fillId="2" borderId="5" xfId="4" applyNumberFormat="1" applyFont="1" applyFill="1" applyBorder="1" applyAlignment="1">
      <alignment horizontal="right" vertical="center"/>
    </xf>
    <xf numFmtId="3" fontId="10" fillId="2" borderId="8" xfId="0" applyNumberFormat="1" applyFont="1" applyFill="1" applyBorder="1" applyAlignment="1">
      <alignment horizontal="right" vertical="center"/>
    </xf>
    <xf numFmtId="0" fontId="10" fillId="2" borderId="0" xfId="4" applyFont="1" applyFill="1" applyBorder="1" applyAlignment="1">
      <alignment horizontal="center" vertical="center"/>
    </xf>
    <xf numFmtId="3" fontId="10" fillId="2" borderId="0" xfId="4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3" fontId="7" fillId="2" borderId="0" xfId="5" applyNumberFormat="1" applyFont="1" applyFill="1" applyBorder="1" applyAlignment="1">
      <alignment horizontal="right" vertical="center"/>
    </xf>
    <xf numFmtId="3" fontId="7" fillId="2" borderId="9" xfId="4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3" fontId="7" fillId="2" borderId="8" xfId="5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left" vertical="center" indent="2"/>
    </xf>
    <xf numFmtId="0" fontId="10" fillId="2" borderId="10" xfId="3" applyFont="1" applyFill="1" applyBorder="1" applyAlignment="1">
      <alignment horizontal="left" vertical="center" indent="2"/>
    </xf>
    <xf numFmtId="0" fontId="10" fillId="2" borderId="10" xfId="4" applyFont="1" applyFill="1" applyBorder="1" applyAlignment="1">
      <alignment horizontal="center" vertical="center"/>
    </xf>
    <xf numFmtId="3" fontId="10" fillId="2" borderId="10" xfId="4" applyNumberFormat="1" applyFont="1" applyFill="1" applyBorder="1" applyAlignment="1">
      <alignment horizontal="right" vertical="center"/>
    </xf>
    <xf numFmtId="0" fontId="10" fillId="2" borderId="5" xfId="3" applyFont="1" applyFill="1" applyBorder="1" applyAlignment="1">
      <alignment horizontal="left" vertical="center" indent="1"/>
    </xf>
    <xf numFmtId="3" fontId="7" fillId="2" borderId="9" xfId="5" applyNumberFormat="1" applyFont="1" applyFill="1" applyBorder="1" applyAlignment="1">
      <alignment horizontal="right" vertical="center"/>
    </xf>
    <xf numFmtId="0" fontId="10" fillId="2" borderId="5" xfId="5" applyFont="1" applyFill="1" applyBorder="1" applyAlignment="1">
      <alignment horizontal="center" vertical="center"/>
    </xf>
    <xf numFmtId="3" fontId="10" fillId="2" borderId="5" xfId="5" applyNumberFormat="1" applyFont="1" applyFill="1" applyBorder="1" applyAlignment="1">
      <alignment horizontal="right" vertical="center"/>
    </xf>
    <xf numFmtId="0" fontId="10" fillId="7" borderId="5" xfId="3" applyFont="1" applyFill="1" applyBorder="1" applyAlignment="1">
      <alignment horizontal="left" vertical="center" indent="2"/>
    </xf>
    <xf numFmtId="0" fontId="10" fillId="7" borderId="5" xfId="4" applyFont="1" applyFill="1" applyBorder="1" applyAlignment="1">
      <alignment horizontal="center" vertical="center"/>
    </xf>
    <xf numFmtId="3" fontId="10" fillId="7" borderId="5" xfId="4" applyNumberFormat="1" applyFont="1" applyFill="1" applyBorder="1" applyAlignment="1">
      <alignment horizontal="right" vertical="center"/>
    </xf>
    <xf numFmtId="3" fontId="10" fillId="7" borderId="7" xfId="0" applyNumberFormat="1" applyFont="1" applyFill="1" applyBorder="1" applyAlignment="1">
      <alignment horizontal="right" vertical="center"/>
    </xf>
    <xf numFmtId="164" fontId="10" fillId="7" borderId="5" xfId="1" applyNumberFormat="1" applyFont="1" applyFill="1" applyBorder="1" applyAlignment="1">
      <alignment horizontal="center" vertical="center"/>
    </xf>
    <xf numFmtId="164" fontId="11" fillId="7" borderId="5" xfId="1" applyNumberFormat="1" applyFont="1" applyFill="1" applyBorder="1" applyAlignment="1">
      <alignment horizontal="center" vertical="center"/>
    </xf>
    <xf numFmtId="3" fontId="7" fillId="2" borderId="8" xfId="4" applyNumberFormat="1" applyFont="1" applyFill="1" applyBorder="1" applyAlignment="1">
      <alignment horizontal="right" vertical="center"/>
    </xf>
    <xf numFmtId="0" fontId="10" fillId="10" borderId="5" xfId="3" applyFont="1" applyFill="1" applyBorder="1" applyAlignment="1">
      <alignment horizontal="left" vertical="center" indent="2"/>
    </xf>
    <xf numFmtId="0" fontId="10" fillId="10" borderId="5" xfId="4" applyFont="1" applyFill="1" applyBorder="1" applyAlignment="1">
      <alignment horizontal="center" vertical="center"/>
    </xf>
    <xf numFmtId="3" fontId="10" fillId="10" borderId="5" xfId="4" applyNumberFormat="1" applyFont="1" applyFill="1" applyBorder="1" applyAlignment="1">
      <alignment horizontal="right" vertical="center"/>
    </xf>
    <xf numFmtId="3" fontId="10" fillId="10" borderId="7" xfId="0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left"/>
    </xf>
    <xf numFmtId="164" fontId="9" fillId="8" borderId="5" xfId="1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right" vertical="center"/>
    </xf>
    <xf numFmtId="0" fontId="12" fillId="5" borderId="0" xfId="2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6">
    <cellStyle name="Normal" xfId="0" builtinId="0"/>
    <cellStyle name="Normal 2" xfId="3"/>
    <cellStyle name="Normal 2 2" xfId="4"/>
    <cellStyle name="Normal_110518 Resumen de carga - Año 2010 2" xfId="5"/>
    <cellStyle name="Normal_110630 Estadísticas de tráfico de carga - Junio 201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latin typeface="Arial" panose="020B0604020202020204" pitchFamily="34" charset="0"/>
                <a:cs typeface="Arial" panose="020B0604020202020204" pitchFamily="34" charset="0"/>
              </a:rPr>
              <a:t>Evolucion</a:t>
            </a:r>
            <a:r>
              <a:rPr lang="es-PE" sz="1200" baseline="0">
                <a:latin typeface="Arial" panose="020B0604020202020204" pitchFamily="34" charset="0"/>
                <a:cs typeface="Arial" panose="020B0604020202020204" pitchFamily="34" charset="0"/>
              </a:rPr>
              <a:t> del m</a:t>
            </a:r>
            <a:r>
              <a:rPr lang="es-PE" sz="1200">
                <a:latin typeface="Arial" panose="020B0604020202020204" pitchFamily="34" charset="0"/>
                <a:cs typeface="Arial" panose="020B0604020202020204" pitchFamily="34" charset="0"/>
              </a:rPr>
              <a:t>ovimiento de carga a nivel nacional, </a:t>
            </a:r>
          </a:p>
          <a:p>
            <a:pPr>
              <a:defRPr/>
            </a:pPr>
            <a:r>
              <a:rPr lang="es-PE" sz="1200">
                <a:latin typeface="Arial" panose="020B0604020202020204" pitchFamily="34" charset="0"/>
                <a:cs typeface="Arial" panose="020B0604020202020204" pitchFamily="34" charset="0"/>
              </a:rPr>
              <a:t>en toneladas métricas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5">
                    <a:lumMod val="75000"/>
                    <a:shade val="30000"/>
                    <a:satMod val="115000"/>
                  </a:schemeClr>
                </a:gs>
                <a:gs pos="50000">
                  <a:schemeClr val="accent5">
                    <a:lumMod val="75000"/>
                    <a:shade val="67500"/>
                    <a:satMod val="115000"/>
                  </a:schemeClr>
                </a:gs>
                <a:gs pos="100000">
                  <a:schemeClr val="accent5">
                    <a:lumMod val="75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C-4CD3-9E5B-696A173AA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27"/>
        <c:axId val="350420832"/>
        <c:axId val="566897856"/>
      </c:barChart>
      <c:catAx>
        <c:axId val="35042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6897856"/>
        <c:crosses val="autoZero"/>
        <c:auto val="1"/>
        <c:lblAlgn val="ctr"/>
        <c:lblOffset val="100"/>
        <c:noMultiLvlLbl val="0"/>
      </c:catAx>
      <c:valAx>
        <c:axId val="5668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Toneladas</a:t>
                </a:r>
                <a:r>
                  <a:rPr lang="es-PE" baseline="0"/>
                  <a:t> metricas</a:t>
                </a:r>
                <a:endParaRPr lang="es-P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042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3</xdr:row>
      <xdr:rowOff>171450</xdr:rowOff>
    </xdr:from>
    <xdr:to>
      <xdr:col>1</xdr:col>
      <xdr:colOff>828675</xdr:colOff>
      <xdr:row>6</xdr:row>
      <xdr:rowOff>19050</xdr:rowOff>
    </xdr:to>
    <xdr:pic>
      <xdr:nvPicPr>
        <xdr:cNvPr id="2" name="Imagen 1" descr="C:\Users\ssoncco\Desktop\transportation-128.png">
          <a:extLst>
            <a:ext uri="{FF2B5EF4-FFF2-40B4-BE49-F238E27FC236}">
              <a16:creationId xmlns:a16="http://schemas.microsoft.com/office/drawing/2014/main" id="{E68357EC-2DFC-41A6-A38F-7CCD954767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33450"/>
          <a:ext cx="5429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1622318</xdr:colOff>
      <xdr:row>111</xdr:row>
      <xdr:rowOff>8322</xdr:rowOff>
    </xdr:from>
    <xdr:to>
      <xdr:col>9</xdr:col>
      <xdr:colOff>602265</xdr:colOff>
      <xdr:row>127</xdr:row>
      <xdr:rowOff>44351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3FE739-A646-4A89-8C23-6F0EA1FE5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rchivos%20temporales%20de%20Internet/OLK28/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1"/>
  <sheetViews>
    <sheetView tabSelected="1" workbookViewId="0">
      <selection activeCell="H16" sqref="H16"/>
    </sheetView>
  </sheetViews>
  <sheetFormatPr baseColWidth="10" defaultRowHeight="15" x14ac:dyDescent="0.25"/>
  <cols>
    <col min="1" max="1" width="1.85546875" style="1" customWidth="1"/>
    <col min="2" max="2" width="53.42578125" style="1" customWidth="1"/>
    <col min="3" max="3" width="17.85546875" style="1" customWidth="1"/>
    <col min="4" max="10" width="11.140625" style="3" bestFit="1" customWidth="1"/>
    <col min="11" max="11" width="11.7109375" style="3" customWidth="1"/>
    <col min="12" max="12" width="10.42578125" style="1" customWidth="1"/>
    <col min="13" max="13" width="13.85546875" style="1" customWidth="1"/>
    <col min="14" max="14" width="11.42578125" style="1"/>
    <col min="15" max="15" width="44" style="1" customWidth="1"/>
    <col min="16" max="16" width="11.42578125" style="2"/>
    <col min="17" max="16384" width="11.42578125" style="1"/>
  </cols>
  <sheetData>
    <row r="2" spans="1:16" ht="42" customHeight="1" x14ac:dyDescent="0.25"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6" ht="3" customHeight="1" x14ac:dyDescent="0.25"/>
    <row r="6" spans="1:16" ht="48.75" customHeight="1" x14ac:dyDescent="0.25">
      <c r="B6" s="70" t="s">
        <v>110</v>
      </c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6" x14ac:dyDescent="0.25">
      <c r="B7" s="4"/>
    </row>
    <row r="8" spans="1:16" ht="25.5" customHeight="1" x14ac:dyDescent="0.25">
      <c r="B8" s="5" t="s">
        <v>1</v>
      </c>
      <c r="C8" s="5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7" t="s">
        <v>9</v>
      </c>
      <c r="K8" s="7" t="s">
        <v>10</v>
      </c>
      <c r="L8" s="8" t="s">
        <v>11</v>
      </c>
    </row>
    <row r="9" spans="1:16" ht="6.75" customHeight="1" x14ac:dyDescent="0.25">
      <c r="B9" s="9"/>
    </row>
    <row r="10" spans="1:16" ht="15" customHeight="1" x14ac:dyDescent="0.25">
      <c r="A10" s="10"/>
      <c r="B10" s="11" t="s">
        <v>12</v>
      </c>
      <c r="C10" s="12"/>
      <c r="D10" s="12">
        <f>+D15+D82</f>
        <v>70574581.394539863</v>
      </c>
      <c r="E10" s="12">
        <f t="shared" ref="E10:J10" si="0">+E15+E82</f>
        <v>82104035.461977124</v>
      </c>
      <c r="F10" s="12">
        <f t="shared" si="0"/>
        <v>85850087.842455596</v>
      </c>
      <c r="G10" s="12">
        <f t="shared" si="0"/>
        <v>93085916.502456084</v>
      </c>
      <c r="H10" s="12">
        <f t="shared" si="0"/>
        <v>90224640.958404645</v>
      </c>
      <c r="I10" s="12">
        <f t="shared" si="0"/>
        <v>90085658.593648061</v>
      </c>
      <c r="J10" s="12">
        <f t="shared" si="0"/>
        <v>94464943.64706789</v>
      </c>
      <c r="K10" s="12">
        <f>+K15+K82</f>
        <v>103917031.39004856</v>
      </c>
      <c r="L10" s="13">
        <f>+(K10/J10)-1</f>
        <v>0.10005921115344951</v>
      </c>
    </row>
    <row r="11" spans="1:16" ht="4.5" customHeight="1" x14ac:dyDescent="0.25">
      <c r="B11" s="9"/>
      <c r="L11" s="3"/>
    </row>
    <row r="12" spans="1:16" ht="20.100000000000001" customHeight="1" x14ac:dyDescent="0.25">
      <c r="B12" s="14" t="s">
        <v>13</v>
      </c>
      <c r="C12" s="15"/>
      <c r="D12" s="16">
        <f>+D20+D29+D32+D34+D42+D47+D59+D58+D57+D66+D71+D77+D87+D99+D103+D105+D100</f>
        <v>30049527.452</v>
      </c>
      <c r="E12" s="16">
        <f t="shared" ref="E12:I12" si="1">+E20+E29+E32+E34+E42+E47+E59+E58+E57+E66+E71+E77+E87+E99+E103+E105+E100</f>
        <v>35513962.436310001</v>
      </c>
      <c r="F12" s="16">
        <f t="shared" si="1"/>
        <v>39003983.713630006</v>
      </c>
      <c r="G12" s="16">
        <f t="shared" si="1"/>
        <v>39416868.462061994</v>
      </c>
      <c r="H12" s="16">
        <f t="shared" si="1"/>
        <v>42364085.733411565</v>
      </c>
      <c r="I12" s="16">
        <f t="shared" si="1"/>
        <v>42345089.065529995</v>
      </c>
      <c r="J12" s="16">
        <f>+J20+J29+J32+J34+J42+J47+J59+J58+J57+J66+J71+J77+J87+J99+J103+J105+J100</f>
        <v>44192971.121663548</v>
      </c>
      <c r="K12" s="16">
        <f>+K20+K29+K32+K34+K42+K47+K59+K58+K57+K66+K71+K77+K87+K99+K103+K105+K100</f>
        <v>48855564.711420476</v>
      </c>
      <c r="L12" s="17">
        <f>+(K12/J12)-1</f>
        <v>0.10550532067465612</v>
      </c>
    </row>
    <row r="13" spans="1:16" ht="20.100000000000001" customHeight="1" x14ac:dyDescent="0.25">
      <c r="B13" s="14" t="s">
        <v>14</v>
      </c>
      <c r="C13" s="15"/>
      <c r="D13" s="16">
        <f>+D17+D18+D21+D23+D24+D25+D27+D31+D35+D36+D37+D38+D40+D43+D44+D45+D49+D50+D51+D52+D53+D54+D55+D56+D60+D61+D62+D64+D65+D68+D70+D74+D75+D76+D78+D79+D80+D84+D85+D86+D88+D89+D90+D91+D92+D93+D94+D95+D97+D98+D102+D72</f>
        <v>40525053.942539908</v>
      </c>
      <c r="E13" s="16">
        <f t="shared" ref="E13:J13" si="2">+E17+E18+E21+E23+E24+E25+E27+E31+E35+E36+E37+E38+E40+E43+E44+E45+E49+E50+E51+E52+E53+E54+E55+E56+E60+E61+E62+E64+E65+E68+E70+E74+E75+E76+E78+E79+E80+E84+E85+E86+E88+E89+E90+E91+E92+E93+E94+E95+E97+E98+E102+E72</f>
        <v>46590073.025667116</v>
      </c>
      <c r="F13" s="16">
        <f t="shared" si="2"/>
        <v>46846104.128825575</v>
      </c>
      <c r="G13" s="16">
        <f t="shared" si="2"/>
        <v>53545864.313394062</v>
      </c>
      <c r="H13" s="16">
        <f t="shared" si="2"/>
        <v>47860555.224993095</v>
      </c>
      <c r="I13" s="16">
        <f t="shared" si="2"/>
        <v>47740569.528118081</v>
      </c>
      <c r="J13" s="16">
        <f t="shared" si="2"/>
        <v>50272079.005404353</v>
      </c>
      <c r="K13" s="16">
        <f>+K17+K18+K21+K23+K24+K25+K27+K31+K35+K36+K37+K38+K40+K43+K44+K45+K49+K50+K51+K52+K53+K54+K55+K56+K60+K61+K62+K64+K65+K68+K70+K74+K75+K76+K78+K79+K80+K84+K85+K86+K88+K89+K90+K91+K92+K93+K94+K95+K97+K98+K102+K72</f>
        <v>55061466.678628087</v>
      </c>
      <c r="L13" s="17">
        <f>+(K13/J13)-1</f>
        <v>9.5269337731365145E-2</v>
      </c>
      <c r="M13" s="18"/>
      <c r="N13" s="18"/>
      <c r="O13" s="18"/>
      <c r="P13" s="19"/>
    </row>
    <row r="14" spans="1:16" ht="6.75" customHeight="1" x14ac:dyDescent="0.25">
      <c r="B14" s="9"/>
      <c r="L14" s="3"/>
      <c r="M14" s="18"/>
      <c r="N14" s="18"/>
      <c r="O14" s="18"/>
      <c r="P14" s="19"/>
    </row>
    <row r="15" spans="1:16" x14ac:dyDescent="0.25">
      <c r="B15" s="20" t="s">
        <v>15</v>
      </c>
      <c r="C15" s="21"/>
      <c r="D15" s="22">
        <v>69001966.805442899</v>
      </c>
      <c r="E15" s="22">
        <v>80712663.531638294</v>
      </c>
      <c r="F15" s="22">
        <v>84980991.778276384</v>
      </c>
      <c r="G15" s="22">
        <v>91131266.653738782</v>
      </c>
      <c r="H15" s="22">
        <v>88324609.013218001</v>
      </c>
      <c r="I15" s="22">
        <v>88519319.648397416</v>
      </c>
      <c r="J15" s="22">
        <v>92859258.047067896</v>
      </c>
      <c r="K15" s="22">
        <v>101832026.14004856</v>
      </c>
      <c r="L15" s="23">
        <f t="shared" ref="L15:L78" si="3">+(K15/J15)-1</f>
        <v>9.6627609154841698E-2</v>
      </c>
      <c r="M15" s="18"/>
      <c r="N15" s="24"/>
      <c r="O15" s="19"/>
      <c r="P15" s="19"/>
    </row>
    <row r="16" spans="1:16" x14ac:dyDescent="0.25">
      <c r="B16" s="25" t="s">
        <v>16</v>
      </c>
      <c r="C16" s="26"/>
      <c r="D16" s="27">
        <v>5159332.181511987</v>
      </c>
      <c r="E16" s="27">
        <v>4107402.2146399994</v>
      </c>
      <c r="F16" s="27">
        <v>3681758.5411751717</v>
      </c>
      <c r="G16" s="27">
        <v>3902042.1249999995</v>
      </c>
      <c r="H16" s="27">
        <v>3899653.9130000006</v>
      </c>
      <c r="I16" s="27">
        <v>3936709.2849999992</v>
      </c>
      <c r="J16" s="27">
        <v>4022016.3370000003</v>
      </c>
      <c r="K16" s="27">
        <v>3808282.8999999994</v>
      </c>
      <c r="L16" s="28">
        <f t="shared" si="3"/>
        <v>-5.3140867438500661E-2</v>
      </c>
      <c r="M16" s="18"/>
      <c r="N16" s="24"/>
      <c r="O16" s="19"/>
      <c r="P16" s="19"/>
    </row>
    <row r="17" spans="2:16" x14ac:dyDescent="0.25">
      <c r="B17" s="29" t="s">
        <v>17</v>
      </c>
      <c r="C17" s="30" t="s">
        <v>18</v>
      </c>
      <c r="D17" s="31">
        <v>3711472.360141986</v>
      </c>
      <c r="E17" s="31">
        <v>2457892.8195199994</v>
      </c>
      <c r="F17" s="32">
        <v>2438730.9606451718</v>
      </c>
      <c r="G17" s="31">
        <v>1626687.1949999998</v>
      </c>
      <c r="H17" s="31">
        <v>2288928.9803166874</v>
      </c>
      <c r="I17" s="31">
        <v>2067372.2089999991</v>
      </c>
      <c r="J17" s="31">
        <v>2219413.4050000003</v>
      </c>
      <c r="K17" s="32">
        <v>2210933.8959999997</v>
      </c>
      <c r="L17" s="33">
        <f t="shared" si="3"/>
        <v>-3.8206081755194354E-3</v>
      </c>
      <c r="M17" s="18"/>
      <c r="N17" s="24"/>
      <c r="O17" s="19"/>
      <c r="P17" s="19"/>
    </row>
    <row r="18" spans="2:16" x14ac:dyDescent="0.25">
      <c r="B18" s="34" t="s">
        <v>19</v>
      </c>
      <c r="C18" s="35" t="s">
        <v>18</v>
      </c>
      <c r="D18" s="36">
        <v>1447859.8213700005</v>
      </c>
      <c r="E18" s="36">
        <v>1649509.39512</v>
      </c>
      <c r="F18" s="37">
        <v>1243027.5805299999</v>
      </c>
      <c r="G18" s="36">
        <v>2275354.9299999997</v>
      </c>
      <c r="H18" s="36">
        <v>1610724.932683313</v>
      </c>
      <c r="I18" s="36">
        <v>1869337.0760000001</v>
      </c>
      <c r="J18" s="36">
        <v>1802602.932</v>
      </c>
      <c r="K18" s="37">
        <v>1597349.004</v>
      </c>
      <c r="L18" s="33">
        <f t="shared" si="3"/>
        <v>-0.11386530242257487</v>
      </c>
      <c r="M18" s="18"/>
      <c r="N18" s="24"/>
      <c r="O18" s="19"/>
      <c r="P18" s="19"/>
    </row>
    <row r="19" spans="2:16" x14ac:dyDescent="0.25">
      <c r="B19" s="25" t="s">
        <v>20</v>
      </c>
      <c r="C19" s="38"/>
      <c r="D19" s="39">
        <v>1268083.0540000012</v>
      </c>
      <c r="E19" s="39">
        <v>1404633.4769999993</v>
      </c>
      <c r="F19" s="39">
        <v>1537106.4855000009</v>
      </c>
      <c r="G19" s="39">
        <v>1579890.7725999998</v>
      </c>
      <c r="H19" s="39">
        <v>1760538.8401115746</v>
      </c>
      <c r="I19" s="39">
        <v>2236432.3576800004</v>
      </c>
      <c r="J19" s="39">
        <v>2146756.3291599997</v>
      </c>
      <c r="K19" s="39">
        <v>2110341.8151670001</v>
      </c>
      <c r="L19" s="33">
        <f t="shared" si="3"/>
        <v>-1.6962574419076337E-2</v>
      </c>
      <c r="M19" s="18"/>
      <c r="N19" s="24"/>
      <c r="O19" s="19"/>
      <c r="P19" s="19"/>
    </row>
    <row r="20" spans="2:16" x14ac:dyDescent="0.25">
      <c r="B20" s="29" t="s">
        <v>21</v>
      </c>
      <c r="C20" s="30" t="s">
        <v>22</v>
      </c>
      <c r="D20" s="31">
        <v>1268083.0540000012</v>
      </c>
      <c r="E20" s="31">
        <v>1404633.4769999993</v>
      </c>
      <c r="F20" s="32">
        <v>1537106.4855000009</v>
      </c>
      <c r="G20" s="31">
        <v>1531036.6265999998</v>
      </c>
      <c r="H20" s="31">
        <v>1737470.7511115747</v>
      </c>
      <c r="I20" s="31">
        <v>2236432.3576800004</v>
      </c>
      <c r="J20" s="31">
        <v>2146756.3291599997</v>
      </c>
      <c r="K20" s="32">
        <v>2110341.8151670001</v>
      </c>
      <c r="L20" s="33">
        <f t="shared" si="3"/>
        <v>-1.6962574419076337E-2</v>
      </c>
      <c r="M20" s="18"/>
      <c r="N20" s="24"/>
      <c r="O20" s="19"/>
      <c r="P20" s="19"/>
    </row>
    <row r="21" spans="2:16" x14ac:dyDescent="0.25">
      <c r="B21" s="34" t="s">
        <v>23</v>
      </c>
      <c r="C21" s="35" t="s">
        <v>18</v>
      </c>
      <c r="D21" s="36">
        <v>0</v>
      </c>
      <c r="E21" s="36">
        <v>0</v>
      </c>
      <c r="F21" s="36">
        <v>0</v>
      </c>
      <c r="G21" s="36">
        <v>48854.146000000008</v>
      </c>
      <c r="H21" s="36">
        <v>23068.089</v>
      </c>
      <c r="I21" s="36">
        <v>0</v>
      </c>
      <c r="J21" s="36">
        <v>0</v>
      </c>
      <c r="K21" s="36">
        <v>0</v>
      </c>
      <c r="L21" s="33" t="s">
        <v>24</v>
      </c>
      <c r="M21" s="18"/>
      <c r="N21" s="24"/>
      <c r="O21" s="19"/>
      <c r="P21" s="19"/>
    </row>
    <row r="22" spans="2:16" x14ac:dyDescent="0.25">
      <c r="B22" s="25" t="s">
        <v>25</v>
      </c>
      <c r="C22" s="40"/>
      <c r="D22" s="41">
        <v>2634678.1390000004</v>
      </c>
      <c r="E22" s="41">
        <v>4266781.7614000002</v>
      </c>
      <c r="F22" s="41">
        <v>4584150.9690000005</v>
      </c>
      <c r="G22" s="41">
        <v>8063672.3249999993</v>
      </c>
      <c r="H22" s="41">
        <v>4873894.5599999996</v>
      </c>
      <c r="I22" s="41">
        <v>5103407.4309999999</v>
      </c>
      <c r="J22" s="41">
        <v>4328404.8260000004</v>
      </c>
      <c r="K22" s="41">
        <v>3919307.838</v>
      </c>
      <c r="L22" s="28">
        <f t="shared" si="3"/>
        <v>-9.4514493085910867E-2</v>
      </c>
      <c r="M22" s="18"/>
      <c r="N22" s="24"/>
      <c r="O22" s="19"/>
      <c r="P22" s="19"/>
    </row>
    <row r="23" spans="2:16" x14ac:dyDescent="0.25">
      <c r="B23" s="29" t="s">
        <v>26</v>
      </c>
      <c r="C23" s="30" t="s">
        <v>18</v>
      </c>
      <c r="D23" s="31">
        <v>1775134.3200000005</v>
      </c>
      <c r="E23" s="31">
        <v>1482048.8804000001</v>
      </c>
      <c r="F23" s="32">
        <v>1253793.3999999999</v>
      </c>
      <c r="G23" s="31">
        <v>1423319.4050000003</v>
      </c>
      <c r="H23" s="31">
        <v>1022642.2</v>
      </c>
      <c r="I23" s="31">
        <v>1138327.42</v>
      </c>
      <c r="J23" s="31">
        <v>440775.99</v>
      </c>
      <c r="K23" s="32">
        <v>555356.93999999994</v>
      </c>
      <c r="L23" s="33">
        <f t="shared" si="3"/>
        <v>0.25995279370820534</v>
      </c>
      <c r="M23" s="18"/>
      <c r="N23" s="24"/>
      <c r="O23" s="19"/>
      <c r="P23" s="19"/>
    </row>
    <row r="24" spans="2:16" x14ac:dyDescent="0.25">
      <c r="B24" s="29" t="s">
        <v>27</v>
      </c>
      <c r="C24" s="30" t="s">
        <v>18</v>
      </c>
      <c r="D24" s="31">
        <v>719187.28999999992</v>
      </c>
      <c r="E24" s="31">
        <v>2573610.0499999998</v>
      </c>
      <c r="F24" s="32">
        <v>3232127.08</v>
      </c>
      <c r="G24" s="31">
        <v>6640352.919999999</v>
      </c>
      <c r="H24" s="31">
        <v>3801302.0439999998</v>
      </c>
      <c r="I24" s="31">
        <v>3902054.1700000004</v>
      </c>
      <c r="J24" s="31">
        <v>3825370.83</v>
      </c>
      <c r="K24" s="32">
        <v>3276805.67</v>
      </c>
      <c r="L24" s="33">
        <f t="shared" si="3"/>
        <v>-0.14340182543818902</v>
      </c>
      <c r="M24" s="18"/>
      <c r="N24" s="24"/>
      <c r="O24" s="19"/>
      <c r="P24" s="19"/>
    </row>
    <row r="25" spans="2:16" x14ac:dyDescent="0.25">
      <c r="B25" s="34" t="s">
        <v>28</v>
      </c>
      <c r="C25" s="35" t="s">
        <v>18</v>
      </c>
      <c r="D25" s="36">
        <v>140356.52899999998</v>
      </c>
      <c r="E25" s="36">
        <v>211122.83099999998</v>
      </c>
      <c r="F25" s="32">
        <v>98230.489000000001</v>
      </c>
      <c r="G25" s="36">
        <v>0</v>
      </c>
      <c r="H25" s="36">
        <v>49950.315999999999</v>
      </c>
      <c r="I25" s="36">
        <v>63025.841000000008</v>
      </c>
      <c r="J25" s="36">
        <v>62258.006000000001</v>
      </c>
      <c r="K25" s="32">
        <v>87145.228000000003</v>
      </c>
      <c r="L25" s="33">
        <f t="shared" si="3"/>
        <v>0.39974331975874722</v>
      </c>
      <c r="M25" s="18"/>
      <c r="N25" s="24"/>
      <c r="O25" s="19"/>
      <c r="P25" s="19"/>
    </row>
    <row r="26" spans="2:16" x14ac:dyDescent="0.25">
      <c r="B26" s="25" t="s">
        <v>29</v>
      </c>
      <c r="C26" s="26"/>
      <c r="D26" s="27">
        <v>479685.26700000005</v>
      </c>
      <c r="E26" s="27">
        <v>3040666.7100000004</v>
      </c>
      <c r="F26" s="42">
        <v>2630407.1009999998</v>
      </c>
      <c r="G26" s="27">
        <v>484294.0189999998</v>
      </c>
      <c r="H26" s="27">
        <v>682193.18499999994</v>
      </c>
      <c r="I26" s="27">
        <v>469627.76799999987</v>
      </c>
      <c r="J26" s="27">
        <v>443616.60100000002</v>
      </c>
      <c r="K26" s="42">
        <v>514640.2699999999</v>
      </c>
      <c r="L26" s="28">
        <f t="shared" si="3"/>
        <v>0.16010146788893476</v>
      </c>
      <c r="M26" s="18"/>
      <c r="N26" s="24"/>
      <c r="O26" s="19"/>
      <c r="P26" s="19"/>
    </row>
    <row r="27" spans="2:16" x14ac:dyDescent="0.25">
      <c r="B27" s="34" t="s">
        <v>30</v>
      </c>
      <c r="C27" s="35" t="s">
        <v>18</v>
      </c>
      <c r="D27" s="36">
        <v>479685.26700000005</v>
      </c>
      <c r="E27" s="36">
        <v>3040666.7100000004</v>
      </c>
      <c r="F27" s="32">
        <v>2630407.1009999998</v>
      </c>
      <c r="G27" s="36">
        <v>484294.0189999998</v>
      </c>
      <c r="H27" s="36">
        <v>682193.18499999994</v>
      </c>
      <c r="I27" s="36">
        <v>469627.76799999987</v>
      </c>
      <c r="J27" s="36">
        <v>443616.60100000002</v>
      </c>
      <c r="K27" s="32">
        <v>514640.2699999999</v>
      </c>
      <c r="L27" s="33">
        <f t="shared" si="3"/>
        <v>0.16010146788893476</v>
      </c>
      <c r="M27" s="18"/>
      <c r="N27" s="24"/>
      <c r="O27" s="19"/>
      <c r="P27" s="19"/>
    </row>
    <row r="28" spans="2:16" x14ac:dyDescent="0.25">
      <c r="B28" s="25" t="s">
        <v>31</v>
      </c>
      <c r="C28" s="26"/>
      <c r="D28" s="27">
        <v>33092</v>
      </c>
      <c r="E28" s="27">
        <v>0</v>
      </c>
      <c r="F28" s="42">
        <v>25036</v>
      </c>
      <c r="G28" s="27">
        <v>0</v>
      </c>
      <c r="H28" s="27">
        <v>0</v>
      </c>
      <c r="I28" s="27">
        <v>0</v>
      </c>
      <c r="J28" s="27">
        <v>0</v>
      </c>
      <c r="K28" s="42">
        <v>0</v>
      </c>
      <c r="L28" s="33" t="s">
        <v>24</v>
      </c>
      <c r="M28" s="18"/>
      <c r="N28" s="24"/>
      <c r="O28" s="19"/>
      <c r="P28" s="19"/>
    </row>
    <row r="29" spans="2:16" x14ac:dyDescent="0.25">
      <c r="B29" s="34" t="s">
        <v>32</v>
      </c>
      <c r="C29" s="35" t="s">
        <v>22</v>
      </c>
      <c r="D29" s="36">
        <v>33092</v>
      </c>
      <c r="E29" s="36">
        <v>0</v>
      </c>
      <c r="F29" s="36">
        <v>25036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3" t="s">
        <v>24</v>
      </c>
      <c r="M29" s="18"/>
      <c r="N29" s="24"/>
      <c r="O29" s="19"/>
      <c r="P29" s="19"/>
    </row>
    <row r="30" spans="2:16" x14ac:dyDescent="0.25">
      <c r="B30" s="25" t="s">
        <v>33</v>
      </c>
      <c r="C30" s="40"/>
      <c r="D30" s="41">
        <v>2149091.6967815999</v>
      </c>
      <c r="E30" s="41">
        <v>2463402.1380729997</v>
      </c>
      <c r="F30" s="41">
        <v>2917409.7641311004</v>
      </c>
      <c r="G30" s="41">
        <v>2723859.25</v>
      </c>
      <c r="H30" s="41">
        <v>3066171.79</v>
      </c>
      <c r="I30" s="41">
        <v>2540458.3900000006</v>
      </c>
      <c r="J30" s="41">
        <v>2538140.3619999997</v>
      </c>
      <c r="K30" s="41">
        <v>3042951.98</v>
      </c>
      <c r="L30" s="28">
        <f t="shared" si="3"/>
        <v>0.19889034726283605</v>
      </c>
      <c r="M30" s="18"/>
      <c r="N30" s="24"/>
      <c r="O30" s="18"/>
      <c r="P30" s="19"/>
    </row>
    <row r="31" spans="2:16" x14ac:dyDescent="0.25">
      <c r="B31" s="29" t="s">
        <v>34</v>
      </c>
      <c r="C31" s="30" t="s">
        <v>18</v>
      </c>
      <c r="D31" s="31">
        <v>386725.69678160007</v>
      </c>
      <c r="E31" s="31">
        <v>400896.68107300007</v>
      </c>
      <c r="F31" s="32">
        <v>435725.76413110021</v>
      </c>
      <c r="G31" s="31">
        <v>429315.25000000006</v>
      </c>
      <c r="H31" s="31">
        <v>412001.98999999993</v>
      </c>
      <c r="I31" s="31">
        <v>406676.46999999991</v>
      </c>
      <c r="J31" s="31">
        <v>405950.86</v>
      </c>
      <c r="K31" s="32">
        <v>378544.9800000001</v>
      </c>
      <c r="L31" s="33">
        <f t="shared" si="3"/>
        <v>-6.7510338566593719E-2</v>
      </c>
      <c r="M31" s="18"/>
      <c r="N31" s="43"/>
      <c r="O31" s="18"/>
      <c r="P31" s="19"/>
    </row>
    <row r="32" spans="2:16" x14ac:dyDescent="0.25">
      <c r="B32" s="34" t="s">
        <v>35</v>
      </c>
      <c r="C32" s="35" t="s">
        <v>22</v>
      </c>
      <c r="D32" s="36">
        <v>1762366</v>
      </c>
      <c r="E32" s="36">
        <v>2062505.4569999997</v>
      </c>
      <c r="F32" s="32">
        <v>2481684</v>
      </c>
      <c r="G32" s="36">
        <v>2294544</v>
      </c>
      <c r="H32" s="36">
        <v>2654169.8000000003</v>
      </c>
      <c r="I32" s="36">
        <v>2133781.9200000009</v>
      </c>
      <c r="J32" s="36">
        <v>2132189.5019999999</v>
      </c>
      <c r="K32" s="32">
        <v>2664407</v>
      </c>
      <c r="L32" s="33">
        <f t="shared" si="3"/>
        <v>0.24961078623676669</v>
      </c>
      <c r="M32" s="18"/>
      <c r="N32" s="18"/>
      <c r="O32" s="18"/>
      <c r="P32" s="19"/>
    </row>
    <row r="33" spans="2:16" x14ac:dyDescent="0.25">
      <c r="B33" s="25" t="s">
        <v>36</v>
      </c>
      <c r="C33" s="40"/>
      <c r="D33" s="41">
        <v>1479883.5989999997</v>
      </c>
      <c r="E33" s="41">
        <v>840901.19200000004</v>
      </c>
      <c r="F33" s="44">
        <v>1083009.7682939998</v>
      </c>
      <c r="G33" s="41">
        <v>856508.35299999989</v>
      </c>
      <c r="H33" s="41">
        <v>875780.90200000012</v>
      </c>
      <c r="I33" s="41">
        <v>802269.29700000002</v>
      </c>
      <c r="J33" s="41">
        <v>976292.64900000009</v>
      </c>
      <c r="K33" s="44">
        <v>653934.22799999989</v>
      </c>
      <c r="L33" s="28">
        <f t="shared" si="3"/>
        <v>-0.33018626262339112</v>
      </c>
      <c r="M33" s="18"/>
      <c r="N33" s="18"/>
      <c r="O33" s="18"/>
      <c r="P33" s="19"/>
    </row>
    <row r="34" spans="2:16" x14ac:dyDescent="0.25">
      <c r="B34" s="29" t="s">
        <v>37</v>
      </c>
      <c r="C34" s="30" t="s">
        <v>22</v>
      </c>
      <c r="D34" s="31">
        <v>211121</v>
      </c>
      <c r="E34" s="31">
        <v>86311.43</v>
      </c>
      <c r="F34" s="32">
        <v>155958</v>
      </c>
      <c r="G34" s="31">
        <v>94636</v>
      </c>
      <c r="H34" s="31">
        <v>152935</v>
      </c>
      <c r="I34" s="31">
        <v>77639</v>
      </c>
      <c r="J34" s="31">
        <v>68690</v>
      </c>
      <c r="K34" s="32">
        <v>59631.909999999996</v>
      </c>
      <c r="L34" s="33">
        <f t="shared" si="3"/>
        <v>-0.1318691221429612</v>
      </c>
      <c r="M34" s="18"/>
      <c r="N34" s="19"/>
      <c r="O34" s="18"/>
      <c r="P34" s="19"/>
    </row>
    <row r="35" spans="2:16" x14ac:dyDescent="0.25">
      <c r="B35" s="34" t="s">
        <v>38</v>
      </c>
      <c r="C35" s="35" t="s">
        <v>18</v>
      </c>
      <c r="D35" s="36">
        <v>521920.43300000002</v>
      </c>
      <c r="E35" s="36">
        <v>422313.47600000002</v>
      </c>
      <c r="F35" s="32">
        <v>602319.63329399982</v>
      </c>
      <c r="G35" s="36">
        <v>565767.26899999997</v>
      </c>
      <c r="H35" s="36">
        <v>428394.962</v>
      </c>
      <c r="I35" s="36">
        <v>426658.11000000004</v>
      </c>
      <c r="J35" s="36">
        <v>656869.47000000009</v>
      </c>
      <c r="K35" s="32">
        <v>364660.39999999997</v>
      </c>
      <c r="L35" s="33">
        <f t="shared" si="3"/>
        <v>-0.44485104475931891</v>
      </c>
      <c r="M35" s="18"/>
      <c r="N35" s="18"/>
      <c r="O35" s="18"/>
      <c r="P35" s="19"/>
    </row>
    <row r="36" spans="2:16" x14ac:dyDescent="0.25">
      <c r="B36" s="45" t="s">
        <v>39</v>
      </c>
      <c r="C36" s="38" t="s">
        <v>18</v>
      </c>
      <c r="D36" s="39">
        <v>628758.94599999988</v>
      </c>
      <c r="E36" s="39">
        <v>234980.93100000004</v>
      </c>
      <c r="F36" s="32">
        <v>163053.99399999992</v>
      </c>
      <c r="G36" s="39">
        <v>158244.15499999997</v>
      </c>
      <c r="H36" s="39">
        <v>242262.76400000002</v>
      </c>
      <c r="I36" s="39">
        <v>266724.16200000001</v>
      </c>
      <c r="J36" s="39">
        <v>214882.45400000003</v>
      </c>
      <c r="K36" s="32">
        <v>169736.06300000002</v>
      </c>
      <c r="L36" s="33">
        <f t="shared" si="3"/>
        <v>-0.21009807994839824</v>
      </c>
    </row>
    <row r="37" spans="2:16" x14ac:dyDescent="0.25">
      <c r="B37" s="34" t="s">
        <v>40</v>
      </c>
      <c r="C37" s="35" t="s">
        <v>18</v>
      </c>
      <c r="D37" s="36">
        <v>61748.200000000012</v>
      </c>
      <c r="E37" s="36">
        <v>42797.665999999997</v>
      </c>
      <c r="F37" s="32">
        <v>78592.281000000003</v>
      </c>
      <c r="G37" s="36">
        <v>20771.640000000003</v>
      </c>
      <c r="H37" s="36">
        <v>37778.365999999995</v>
      </c>
      <c r="I37" s="36">
        <v>19083.834999999999</v>
      </c>
      <c r="J37" s="36">
        <v>13416.350999999999</v>
      </c>
      <c r="K37" s="32">
        <v>40878.334000000003</v>
      </c>
      <c r="L37" s="33">
        <f t="shared" si="3"/>
        <v>2.0469040352328296</v>
      </c>
    </row>
    <row r="38" spans="2:16" x14ac:dyDescent="0.25">
      <c r="B38" s="46" t="s">
        <v>41</v>
      </c>
      <c r="C38" s="47" t="s">
        <v>18</v>
      </c>
      <c r="D38" s="48">
        <v>56335.020000000004</v>
      </c>
      <c r="E38" s="48">
        <v>54497.689000000006</v>
      </c>
      <c r="F38" s="32">
        <v>83085.860000000015</v>
      </c>
      <c r="G38" s="48">
        <v>17089.289000000001</v>
      </c>
      <c r="H38" s="48">
        <v>14409.81</v>
      </c>
      <c r="I38" s="48">
        <v>12164.19</v>
      </c>
      <c r="J38" s="48">
        <v>22434.374</v>
      </c>
      <c r="K38" s="32">
        <v>19027.521000000001</v>
      </c>
      <c r="L38" s="33">
        <f t="shared" si="3"/>
        <v>-0.1518586166032535</v>
      </c>
    </row>
    <row r="39" spans="2:16" x14ac:dyDescent="0.25">
      <c r="B39" s="25" t="s">
        <v>42</v>
      </c>
      <c r="C39" s="26"/>
      <c r="D39" s="27">
        <v>1946108.7000000004</v>
      </c>
      <c r="E39" s="27">
        <v>1823785.7000000002</v>
      </c>
      <c r="F39" s="42">
        <v>2240699.1</v>
      </c>
      <c r="G39" s="27">
        <v>2270719.5</v>
      </c>
      <c r="H39" s="27">
        <v>1835101.0999999999</v>
      </c>
      <c r="I39" s="27">
        <v>2023413</v>
      </c>
      <c r="J39" s="27">
        <v>2036406.8</v>
      </c>
      <c r="K39" s="42">
        <v>2439344.9000000004</v>
      </c>
      <c r="L39" s="28">
        <f t="shared" si="3"/>
        <v>0.19786719431500632</v>
      </c>
    </row>
    <row r="40" spans="2:16" x14ac:dyDescent="0.25">
      <c r="B40" s="49" t="s">
        <v>43</v>
      </c>
      <c r="C40" s="35" t="s">
        <v>18</v>
      </c>
      <c r="D40" s="36">
        <v>1946108.7000000004</v>
      </c>
      <c r="E40" s="36">
        <v>1823785.7000000002</v>
      </c>
      <c r="F40" s="32">
        <v>2240699.1</v>
      </c>
      <c r="G40" s="36">
        <v>2270719.5</v>
      </c>
      <c r="H40" s="36">
        <v>1835101.0999999999</v>
      </c>
      <c r="I40" s="36">
        <v>2023413</v>
      </c>
      <c r="J40" s="36">
        <v>2036406.8</v>
      </c>
      <c r="K40" s="32">
        <v>2439344.9000000004</v>
      </c>
      <c r="L40" s="33">
        <f t="shared" si="3"/>
        <v>0.19786719431500632</v>
      </c>
    </row>
    <row r="41" spans="2:16" x14ac:dyDescent="0.25">
      <c r="B41" s="25" t="s">
        <v>44</v>
      </c>
      <c r="C41" s="40"/>
      <c r="D41" s="41">
        <v>161676.28697029999</v>
      </c>
      <c r="E41" s="41">
        <v>369018.5779703001</v>
      </c>
      <c r="F41" s="50">
        <v>338617.63120970002</v>
      </c>
      <c r="G41" s="41">
        <v>319230.47399999993</v>
      </c>
      <c r="H41" s="41">
        <v>301479.13700000005</v>
      </c>
      <c r="I41" s="41">
        <v>266340.07699999999</v>
      </c>
      <c r="J41" s="41">
        <v>243602.30299999996</v>
      </c>
      <c r="K41" s="50">
        <v>197694.18100000004</v>
      </c>
      <c r="L41" s="28">
        <f t="shared" si="3"/>
        <v>-0.18845520520386838</v>
      </c>
    </row>
    <row r="42" spans="2:16" x14ac:dyDescent="0.25">
      <c r="B42" s="29" t="s">
        <v>45</v>
      </c>
      <c r="C42" s="30" t="s">
        <v>22</v>
      </c>
      <c r="D42" s="31">
        <v>21095.77</v>
      </c>
      <c r="E42" s="31">
        <v>0</v>
      </c>
      <c r="F42" s="32">
        <v>9662</v>
      </c>
      <c r="G42" s="31">
        <v>6173</v>
      </c>
      <c r="H42" s="31">
        <v>3785.5</v>
      </c>
      <c r="I42" s="31">
        <v>3033</v>
      </c>
      <c r="J42" s="31">
        <v>7535</v>
      </c>
      <c r="K42" s="32">
        <v>7305</v>
      </c>
      <c r="L42" s="33">
        <f t="shared" si="3"/>
        <v>-3.0524220305242156E-2</v>
      </c>
    </row>
    <row r="43" spans="2:16" x14ac:dyDescent="0.25">
      <c r="B43" s="34" t="s">
        <v>46</v>
      </c>
      <c r="C43" s="35" t="s">
        <v>18</v>
      </c>
      <c r="D43" s="36">
        <v>0</v>
      </c>
      <c r="E43" s="36">
        <v>0</v>
      </c>
      <c r="F43" s="32">
        <v>0</v>
      </c>
      <c r="G43" s="36">
        <v>0</v>
      </c>
      <c r="H43" s="36">
        <v>0</v>
      </c>
      <c r="I43" s="36">
        <v>0</v>
      </c>
      <c r="J43" s="36">
        <v>0</v>
      </c>
      <c r="K43" s="32">
        <v>0</v>
      </c>
      <c r="L43" s="33" t="s">
        <v>24</v>
      </c>
    </row>
    <row r="44" spans="2:16" x14ac:dyDescent="0.25">
      <c r="B44" s="34" t="s">
        <v>47</v>
      </c>
      <c r="C44" s="35" t="s">
        <v>18</v>
      </c>
      <c r="D44" s="36">
        <v>126511.916</v>
      </c>
      <c r="E44" s="36">
        <v>113006.88700000002</v>
      </c>
      <c r="F44" s="32">
        <v>104040.375</v>
      </c>
      <c r="G44" s="36">
        <v>88240.623000000007</v>
      </c>
      <c r="H44" s="36">
        <v>97053.516000000003</v>
      </c>
      <c r="I44" s="36">
        <v>85286.307000000015</v>
      </c>
      <c r="J44" s="36">
        <v>94324.662999999986</v>
      </c>
      <c r="K44" s="32">
        <v>78807.668000000005</v>
      </c>
      <c r="L44" s="33">
        <f t="shared" si="3"/>
        <v>-0.16450623311529866</v>
      </c>
    </row>
    <row r="45" spans="2:16" x14ac:dyDescent="0.25">
      <c r="B45" s="46" t="s">
        <v>48</v>
      </c>
      <c r="C45" s="47" t="s">
        <v>18</v>
      </c>
      <c r="D45" s="48">
        <v>14068.600970300002</v>
      </c>
      <c r="E45" s="48">
        <v>256011.69097030006</v>
      </c>
      <c r="F45" s="37">
        <v>224915.25620970002</v>
      </c>
      <c r="G45" s="48">
        <v>224816.85099999994</v>
      </c>
      <c r="H45" s="48">
        <v>200640.12100000004</v>
      </c>
      <c r="I45" s="48">
        <v>178020.76999999996</v>
      </c>
      <c r="J45" s="48">
        <v>141742.63999999998</v>
      </c>
      <c r="K45" s="37">
        <v>111581.51300000002</v>
      </c>
      <c r="L45" s="33">
        <f t="shared" si="3"/>
        <v>-0.2127879585141067</v>
      </c>
    </row>
    <row r="46" spans="2:16" x14ac:dyDescent="0.25">
      <c r="B46" s="25" t="s">
        <v>49</v>
      </c>
      <c r="C46" s="26"/>
      <c r="D46" s="27">
        <v>0</v>
      </c>
      <c r="E46" s="27">
        <v>0</v>
      </c>
      <c r="F46" s="27">
        <v>3146</v>
      </c>
      <c r="G46" s="27">
        <v>7255.2200000000012</v>
      </c>
      <c r="H46" s="27">
        <v>7289.67</v>
      </c>
      <c r="I46" s="27">
        <v>7703</v>
      </c>
      <c r="J46" s="27">
        <v>10070</v>
      </c>
      <c r="K46" s="27">
        <v>8487</v>
      </c>
      <c r="L46" s="28">
        <f t="shared" si="3"/>
        <v>-0.15719960278053624</v>
      </c>
    </row>
    <row r="47" spans="2:16" x14ac:dyDescent="0.25">
      <c r="B47" s="49" t="s">
        <v>50</v>
      </c>
      <c r="C47" s="51" t="s">
        <v>22</v>
      </c>
      <c r="D47" s="52">
        <v>0</v>
      </c>
      <c r="E47" s="52">
        <v>0</v>
      </c>
      <c r="F47" s="32">
        <v>3146</v>
      </c>
      <c r="G47" s="52">
        <v>7255.2200000000012</v>
      </c>
      <c r="H47" s="52">
        <v>7289.67</v>
      </c>
      <c r="I47" s="52">
        <v>7703</v>
      </c>
      <c r="J47" s="52">
        <v>10070</v>
      </c>
      <c r="K47" s="32">
        <v>8487</v>
      </c>
      <c r="L47" s="33">
        <f t="shared" si="3"/>
        <v>-0.15719960278053624</v>
      </c>
    </row>
    <row r="48" spans="2:16" x14ac:dyDescent="0.25">
      <c r="B48" s="25" t="s">
        <v>51</v>
      </c>
      <c r="C48" s="40"/>
      <c r="D48" s="41">
        <v>33172507.452270798</v>
      </c>
      <c r="E48" s="41">
        <v>40458257.489576198</v>
      </c>
      <c r="F48" s="44">
        <v>44116571.227451116</v>
      </c>
      <c r="G48" s="41">
        <v>45308167.178784542</v>
      </c>
      <c r="H48" s="41">
        <v>46765023.586159736</v>
      </c>
      <c r="I48" s="41">
        <v>47006754.103860125</v>
      </c>
      <c r="J48" s="41">
        <v>47975149.829117909</v>
      </c>
      <c r="K48" s="44">
        <v>54732718.068551376</v>
      </c>
      <c r="L48" s="28">
        <f t="shared" si="3"/>
        <v>0.14085559427126682</v>
      </c>
    </row>
    <row r="49" spans="2:12" x14ac:dyDescent="0.25">
      <c r="B49" s="29" t="s">
        <v>52</v>
      </c>
      <c r="C49" s="30" t="s">
        <v>18</v>
      </c>
      <c r="D49" s="31">
        <v>24577.15</v>
      </c>
      <c r="E49" s="31">
        <v>44854.928</v>
      </c>
      <c r="F49" s="32">
        <v>49103.375999999997</v>
      </c>
      <c r="G49" s="31">
        <v>24592.058000000005</v>
      </c>
      <c r="H49" s="31">
        <v>34704.512000000002</v>
      </c>
      <c r="I49" s="31">
        <v>36889.660000000003</v>
      </c>
      <c r="J49" s="31">
        <v>6003.1900000000005</v>
      </c>
      <c r="K49" s="32">
        <v>21219.79</v>
      </c>
      <c r="L49" s="33">
        <f t="shared" si="3"/>
        <v>2.5347523566637071</v>
      </c>
    </row>
    <row r="50" spans="2:12" x14ac:dyDescent="0.25">
      <c r="B50" s="53" t="s">
        <v>53</v>
      </c>
      <c r="C50" s="54" t="s">
        <v>18</v>
      </c>
      <c r="D50" s="55">
        <v>7140555.5838708002</v>
      </c>
      <c r="E50" s="55">
        <v>7017095.9952662</v>
      </c>
      <c r="F50" s="56">
        <v>7061676.520421098</v>
      </c>
      <c r="G50" s="55">
        <v>6593664.3513201419</v>
      </c>
      <c r="H50" s="55">
        <v>6460404.2806164995</v>
      </c>
      <c r="I50" s="55">
        <v>6995158.1917101415</v>
      </c>
      <c r="J50" s="55">
        <v>8117179.1249349499</v>
      </c>
      <c r="K50" s="56">
        <v>10822115.941550402</v>
      </c>
      <c r="L50" s="57">
        <f t="shared" si="3"/>
        <v>0.3332360632902911</v>
      </c>
    </row>
    <row r="51" spans="2:12" x14ac:dyDescent="0.25">
      <c r="B51" s="34" t="s">
        <v>54</v>
      </c>
      <c r="C51" s="35" t="s">
        <v>18</v>
      </c>
      <c r="D51" s="36">
        <v>347886</v>
      </c>
      <c r="E51" s="36">
        <v>386536.27999999997</v>
      </c>
      <c r="F51" s="32">
        <v>379542.88540000014</v>
      </c>
      <c r="G51" s="36">
        <v>956319.57680239959</v>
      </c>
      <c r="H51" s="36">
        <v>439730.72599999997</v>
      </c>
      <c r="I51" s="36">
        <v>414292.41899999999</v>
      </c>
      <c r="J51" s="36">
        <v>361175.61500000005</v>
      </c>
      <c r="K51" s="32">
        <v>407889.81300000014</v>
      </c>
      <c r="L51" s="33">
        <f t="shared" si="3"/>
        <v>0.12933929108143172</v>
      </c>
    </row>
    <row r="52" spans="2:12" x14ac:dyDescent="0.25">
      <c r="B52" s="34" t="s">
        <v>55</v>
      </c>
      <c r="C52" s="35" t="s">
        <v>18</v>
      </c>
      <c r="D52" s="36">
        <v>42332.593000000001</v>
      </c>
      <c r="E52" s="36">
        <v>163104.27900000001</v>
      </c>
      <c r="F52" s="32">
        <v>92199.868000000002</v>
      </c>
      <c r="G52" s="36">
        <v>175002.76400000002</v>
      </c>
      <c r="H52" s="36">
        <v>383630.13499999995</v>
      </c>
      <c r="I52" s="36">
        <v>482653.96400000009</v>
      </c>
      <c r="J52" s="36">
        <v>513701.66156939999</v>
      </c>
      <c r="K52" s="32">
        <v>735419.84174750012</v>
      </c>
      <c r="L52" s="33">
        <f t="shared" si="3"/>
        <v>0.4316088437415857</v>
      </c>
    </row>
    <row r="53" spans="2:12" x14ac:dyDescent="0.25">
      <c r="B53" s="34" t="s">
        <v>56</v>
      </c>
      <c r="C53" s="35" t="s">
        <v>18</v>
      </c>
      <c r="D53" s="36">
        <v>3504.5990000000002</v>
      </c>
      <c r="E53" s="36">
        <v>0</v>
      </c>
      <c r="F53" s="32">
        <v>0</v>
      </c>
      <c r="G53" s="36">
        <v>0</v>
      </c>
      <c r="H53" s="36">
        <v>4268.7269999999999</v>
      </c>
      <c r="I53" s="36">
        <v>16003.141</v>
      </c>
      <c r="J53" s="36">
        <v>17915.004000000004</v>
      </c>
      <c r="K53" s="32">
        <v>12259.63</v>
      </c>
      <c r="L53" s="33">
        <f t="shared" si="3"/>
        <v>-0.31567807632083167</v>
      </c>
    </row>
    <row r="54" spans="2:12" x14ac:dyDescent="0.25">
      <c r="B54" s="34" t="s">
        <v>57</v>
      </c>
      <c r="C54" s="35" t="s">
        <v>18</v>
      </c>
      <c r="D54" s="36">
        <v>43741.987000000001</v>
      </c>
      <c r="E54" s="36">
        <v>35021.578999999998</v>
      </c>
      <c r="F54" s="32">
        <v>35437.15</v>
      </c>
      <c r="G54" s="36">
        <v>27437.180000000004</v>
      </c>
      <c r="H54" s="36">
        <v>77626.448999999993</v>
      </c>
      <c r="I54" s="36">
        <v>158853.13230000003</v>
      </c>
      <c r="J54" s="36">
        <v>157145.77499999999</v>
      </c>
      <c r="K54" s="32">
        <v>144280.071</v>
      </c>
      <c r="L54" s="33">
        <f t="shared" si="3"/>
        <v>-8.1871141619938581E-2</v>
      </c>
    </row>
    <row r="55" spans="2:12" x14ac:dyDescent="0.25">
      <c r="B55" s="34" t="s">
        <v>58</v>
      </c>
      <c r="C55" s="35" t="s">
        <v>18</v>
      </c>
      <c r="D55" s="36">
        <v>36765.876000000004</v>
      </c>
      <c r="E55" s="36">
        <v>34359.826000000001</v>
      </c>
      <c r="F55" s="32">
        <v>28537.124999999996</v>
      </c>
      <c r="G55" s="36">
        <v>29404.725999999995</v>
      </c>
      <c r="H55" s="36">
        <v>35988.82</v>
      </c>
      <c r="I55" s="36">
        <v>24437.507999999998</v>
      </c>
      <c r="J55" s="36">
        <v>26708.151000000002</v>
      </c>
      <c r="K55" s="32">
        <v>26435.513999999999</v>
      </c>
      <c r="L55" s="33">
        <f t="shared" si="3"/>
        <v>-1.0208007285865794E-2</v>
      </c>
    </row>
    <row r="56" spans="2:12" x14ac:dyDescent="0.25">
      <c r="B56" s="34" t="s">
        <v>59</v>
      </c>
      <c r="C56" s="35" t="s">
        <v>18</v>
      </c>
      <c r="D56" s="36">
        <v>253618.39439999999</v>
      </c>
      <c r="E56" s="36">
        <v>282064.54700000002</v>
      </c>
      <c r="F56" s="32">
        <v>210144.10450000002</v>
      </c>
      <c r="G56" s="36">
        <v>211617.38699999996</v>
      </c>
      <c r="H56" s="36">
        <v>348859.57600000006</v>
      </c>
      <c r="I56" s="36">
        <v>405796.17100000003</v>
      </c>
      <c r="J56" s="36">
        <v>338916.47199999995</v>
      </c>
      <c r="K56" s="32">
        <v>344606.29299999995</v>
      </c>
      <c r="L56" s="33">
        <f t="shared" si="3"/>
        <v>1.6788269293680047E-2</v>
      </c>
    </row>
    <row r="57" spans="2:12" x14ac:dyDescent="0.25">
      <c r="B57" s="53" t="s">
        <v>60</v>
      </c>
      <c r="C57" s="54" t="s">
        <v>22</v>
      </c>
      <c r="D57" s="55">
        <v>17437423</v>
      </c>
      <c r="E57" s="55">
        <v>13955718.146309998</v>
      </c>
      <c r="F57" s="56">
        <v>14712944.636300009</v>
      </c>
      <c r="G57" s="55">
        <v>15868922.146999998</v>
      </c>
      <c r="H57" s="55">
        <v>14902423.829999998</v>
      </c>
      <c r="I57" s="55">
        <v>14459994.462499991</v>
      </c>
      <c r="J57" s="55">
        <v>15763627.835613558</v>
      </c>
      <c r="K57" s="56">
        <v>17696016.428721476</v>
      </c>
      <c r="L57" s="58">
        <f t="shared" si="3"/>
        <v>0.12258527118625695</v>
      </c>
    </row>
    <row r="58" spans="2:12" x14ac:dyDescent="0.25">
      <c r="B58" s="53" t="s">
        <v>61</v>
      </c>
      <c r="C58" s="54" t="s">
        <v>22</v>
      </c>
      <c r="D58" s="55">
        <v>3708001.8519999995</v>
      </c>
      <c r="E58" s="55">
        <v>12022543.975</v>
      </c>
      <c r="F58" s="56">
        <v>14953692.279829998</v>
      </c>
      <c r="G58" s="55">
        <v>13917883.895461999</v>
      </c>
      <c r="H58" s="55">
        <v>15318153.466299998</v>
      </c>
      <c r="I58" s="55">
        <v>13710819.242349999</v>
      </c>
      <c r="J58" s="55">
        <v>12163913.953000002</v>
      </c>
      <c r="K58" s="56">
        <v>13713402.687532004</v>
      </c>
      <c r="L58" s="58">
        <f t="shared" si="3"/>
        <v>0.12738405915390816</v>
      </c>
    </row>
    <row r="59" spans="2:12" x14ac:dyDescent="0.25">
      <c r="B59" s="34" t="s">
        <v>62</v>
      </c>
      <c r="C59" s="35" t="s">
        <v>22</v>
      </c>
      <c r="D59" s="36">
        <v>0</v>
      </c>
      <c r="E59" s="36">
        <v>0</v>
      </c>
      <c r="F59" s="32">
        <v>0</v>
      </c>
      <c r="G59" s="36">
        <v>0</v>
      </c>
      <c r="H59" s="36">
        <v>1610621</v>
      </c>
      <c r="I59" s="36">
        <v>3275225.5459999996</v>
      </c>
      <c r="J59" s="36">
        <v>3159602.4299999992</v>
      </c>
      <c r="K59" s="32">
        <v>2973089.99</v>
      </c>
      <c r="L59" s="33">
        <f t="shared" si="3"/>
        <v>-5.9030350853350622E-2</v>
      </c>
    </row>
    <row r="60" spans="2:12" x14ac:dyDescent="0.25">
      <c r="B60" s="34" t="s">
        <v>63</v>
      </c>
      <c r="C60" s="35" t="s">
        <v>18</v>
      </c>
      <c r="D60" s="36">
        <v>2106459</v>
      </c>
      <c r="E60" s="36">
        <v>2101558</v>
      </c>
      <c r="F60" s="32">
        <v>1789488.6190000013</v>
      </c>
      <c r="G60" s="36">
        <v>1610268.2452999996</v>
      </c>
      <c r="H60" s="36">
        <v>1969191.2592432436</v>
      </c>
      <c r="I60" s="36">
        <v>2408800.8200000003</v>
      </c>
      <c r="J60" s="36">
        <v>2494195.2659999998</v>
      </c>
      <c r="K60" s="32">
        <v>2681431.5049999994</v>
      </c>
      <c r="L60" s="33">
        <f t="shared" si="3"/>
        <v>7.5068797360150041E-2</v>
      </c>
    </row>
    <row r="61" spans="2:12" x14ac:dyDescent="0.25">
      <c r="B61" s="34" t="s">
        <v>64</v>
      </c>
      <c r="C61" s="35" t="s">
        <v>18</v>
      </c>
      <c r="D61" s="36">
        <v>392099.41700000002</v>
      </c>
      <c r="E61" s="36">
        <v>440429.33100000001</v>
      </c>
      <c r="F61" s="32">
        <v>783105.54099999997</v>
      </c>
      <c r="G61" s="36">
        <v>1656927.0750000002</v>
      </c>
      <c r="H61" s="36">
        <v>1020020.696</v>
      </c>
      <c r="I61" s="36">
        <v>973006.4700000002</v>
      </c>
      <c r="J61" s="36">
        <v>484365.36</v>
      </c>
      <c r="K61" s="32">
        <v>942793.41000000015</v>
      </c>
      <c r="L61" s="33">
        <f t="shared" si="3"/>
        <v>0.94645093943134206</v>
      </c>
    </row>
    <row r="62" spans="2:12" x14ac:dyDescent="0.25">
      <c r="B62" s="46" t="s">
        <v>65</v>
      </c>
      <c r="C62" s="47" t="s">
        <v>18</v>
      </c>
      <c r="D62" s="48">
        <v>1635542</v>
      </c>
      <c r="E62" s="48">
        <v>3974970.6029999997</v>
      </c>
      <c r="F62" s="37">
        <v>4020699.122</v>
      </c>
      <c r="G62" s="48">
        <v>4236127.7728999993</v>
      </c>
      <c r="H62" s="48">
        <v>4159400.1089999997</v>
      </c>
      <c r="I62" s="48">
        <v>3644823.3760000006</v>
      </c>
      <c r="J62" s="48">
        <v>4370699.9909999995</v>
      </c>
      <c r="K62" s="37">
        <v>4211757.1529999999</v>
      </c>
      <c r="L62" s="33">
        <f t="shared" si="3"/>
        <v>-3.6365533742258482E-2</v>
      </c>
    </row>
    <row r="63" spans="2:12" x14ac:dyDescent="0.25">
      <c r="B63" s="25" t="s">
        <v>66</v>
      </c>
      <c r="C63" s="40"/>
      <c r="D63" s="41">
        <v>4520853.676160099</v>
      </c>
      <c r="E63" s="41">
        <v>4618552.3474952998</v>
      </c>
      <c r="F63" s="41">
        <v>4213188.7718521003</v>
      </c>
      <c r="G63" s="41">
        <v>5017019.6310939016</v>
      </c>
      <c r="H63" s="41">
        <v>5315467.3911045995</v>
      </c>
      <c r="I63" s="41">
        <v>4612532.2448280994</v>
      </c>
      <c r="J63" s="41">
        <v>4649018.5549999997</v>
      </c>
      <c r="K63" s="41">
        <v>4603322.845999999</v>
      </c>
      <c r="L63" s="28">
        <f t="shared" si="3"/>
        <v>-9.8291087590638426E-3</v>
      </c>
    </row>
    <row r="64" spans="2:12" x14ac:dyDescent="0.25">
      <c r="B64" s="34" t="s">
        <v>67</v>
      </c>
      <c r="C64" s="35" t="s">
        <v>18</v>
      </c>
      <c r="D64" s="36">
        <v>365484.67136009998</v>
      </c>
      <c r="E64" s="36">
        <v>411355.54649530002</v>
      </c>
      <c r="F64" s="32">
        <v>409746.04636619997</v>
      </c>
      <c r="G64" s="36">
        <v>361922.4670938999</v>
      </c>
      <c r="H64" s="36">
        <v>388376.80210460006</v>
      </c>
      <c r="I64" s="36">
        <v>278348.63482809998</v>
      </c>
      <c r="J64" s="36">
        <v>183673.07199999996</v>
      </c>
      <c r="K64" s="32">
        <v>241478.36200000002</v>
      </c>
      <c r="L64" s="33">
        <f t="shared" si="3"/>
        <v>0.31471837091068022</v>
      </c>
    </row>
    <row r="65" spans="2:12" x14ac:dyDescent="0.25">
      <c r="B65" s="34" t="s">
        <v>68</v>
      </c>
      <c r="C65" s="35" t="s">
        <v>18</v>
      </c>
      <c r="D65" s="36">
        <v>2723401.4247999992</v>
      </c>
      <c r="E65" s="36">
        <v>2658833.5499999993</v>
      </c>
      <c r="F65" s="32">
        <v>2753568.7254859</v>
      </c>
      <c r="G65" s="36">
        <v>3379334.1640000017</v>
      </c>
      <c r="H65" s="36">
        <v>3291518.7489999998</v>
      </c>
      <c r="I65" s="36">
        <v>2641696.0979999993</v>
      </c>
      <c r="J65" s="36">
        <v>3046232.8810000001</v>
      </c>
      <c r="K65" s="32">
        <v>2721288.9359999998</v>
      </c>
      <c r="L65" s="33">
        <f t="shared" si="3"/>
        <v>-0.10667074964187551</v>
      </c>
    </row>
    <row r="66" spans="2:12" x14ac:dyDescent="0.25">
      <c r="B66" s="34" t="s">
        <v>69</v>
      </c>
      <c r="C66" s="35" t="s">
        <v>22</v>
      </c>
      <c r="D66" s="36">
        <v>1431967.58</v>
      </c>
      <c r="E66" s="36">
        <v>1548363.2510000002</v>
      </c>
      <c r="F66" s="37">
        <v>1049874</v>
      </c>
      <c r="G66" s="36">
        <v>1275763</v>
      </c>
      <c r="H66" s="36">
        <v>1635571.8399999996</v>
      </c>
      <c r="I66" s="36">
        <v>1692487.5120000003</v>
      </c>
      <c r="J66" s="36">
        <v>1419112.602</v>
      </c>
      <c r="K66" s="37">
        <v>1640555.547999999</v>
      </c>
      <c r="L66" s="33">
        <f t="shared" si="3"/>
        <v>0.15604325244375428</v>
      </c>
    </row>
    <row r="67" spans="2:12" x14ac:dyDescent="0.25">
      <c r="B67" s="25" t="s">
        <v>70</v>
      </c>
      <c r="C67" s="26"/>
      <c r="D67" s="27">
        <v>8683309.1500000004</v>
      </c>
      <c r="E67" s="27">
        <v>9992625.2699999996</v>
      </c>
      <c r="F67" s="27">
        <v>10495092.055</v>
      </c>
      <c r="G67" s="27">
        <v>12471771.518000001</v>
      </c>
      <c r="H67" s="27">
        <v>11191999.659</v>
      </c>
      <c r="I67" s="27">
        <v>11800583.072750002</v>
      </c>
      <c r="J67" s="27">
        <v>12420624.411000002</v>
      </c>
      <c r="K67" s="27">
        <v>13663540.122999998</v>
      </c>
      <c r="L67" s="28">
        <f t="shared" si="3"/>
        <v>0.10006869790694584</v>
      </c>
    </row>
    <row r="68" spans="2:12" x14ac:dyDescent="0.25">
      <c r="B68" s="53" t="s">
        <v>71</v>
      </c>
      <c r="C68" s="54" t="s">
        <v>18</v>
      </c>
      <c r="D68" s="55">
        <v>8683309.1500000004</v>
      </c>
      <c r="E68" s="55">
        <v>9992625.2699999996</v>
      </c>
      <c r="F68" s="56">
        <v>10495092.055</v>
      </c>
      <c r="G68" s="55">
        <v>12471771.518000001</v>
      </c>
      <c r="H68" s="55">
        <v>11191999.659</v>
      </c>
      <c r="I68" s="55">
        <v>11800583.072750002</v>
      </c>
      <c r="J68" s="55">
        <v>12420624.411000002</v>
      </c>
      <c r="K68" s="56">
        <v>13663540.122999998</v>
      </c>
      <c r="L68" s="58">
        <f t="shared" si="3"/>
        <v>0.10006869790694584</v>
      </c>
    </row>
    <row r="69" spans="2:12" x14ac:dyDescent="0.25">
      <c r="B69" s="25" t="s">
        <v>72</v>
      </c>
      <c r="C69" s="26"/>
      <c r="D69" s="27">
        <v>4485251.6870000018</v>
      </c>
      <c r="E69" s="27">
        <v>4450437.4820000008</v>
      </c>
      <c r="F69" s="59">
        <v>4409754.5315632001</v>
      </c>
      <c r="G69" s="27">
        <v>5172707.4962603431</v>
      </c>
      <c r="H69" s="27">
        <v>5063487.6065920983</v>
      </c>
      <c r="I69" s="27">
        <v>5356495.1832792014</v>
      </c>
      <c r="J69" s="27">
        <v>8292370.1138900006</v>
      </c>
      <c r="K69" s="59">
        <v>9303722.0719999988</v>
      </c>
      <c r="L69" s="28">
        <f t="shared" si="3"/>
        <v>0.12196174847718733</v>
      </c>
    </row>
    <row r="70" spans="2:12" x14ac:dyDescent="0.25">
      <c r="B70" s="34" t="s">
        <v>73</v>
      </c>
      <c r="C70" s="35" t="s">
        <v>18</v>
      </c>
      <c r="D70" s="36">
        <v>9760</v>
      </c>
      <c r="E70" s="36">
        <v>18728</v>
      </c>
      <c r="F70" s="32">
        <v>18750</v>
      </c>
      <c r="G70" s="36">
        <v>0</v>
      </c>
      <c r="H70" s="36">
        <v>7000</v>
      </c>
      <c r="I70" s="36">
        <v>0</v>
      </c>
      <c r="J70" s="36">
        <v>0</v>
      </c>
      <c r="K70" s="32">
        <v>0</v>
      </c>
      <c r="L70" s="33" t="s">
        <v>24</v>
      </c>
    </row>
    <row r="71" spans="2:12" x14ac:dyDescent="0.25">
      <c r="B71" s="53" t="s">
        <v>74</v>
      </c>
      <c r="C71" s="54" t="s">
        <v>22</v>
      </c>
      <c r="D71" s="55">
        <v>3350239.1960000019</v>
      </c>
      <c r="E71" s="55">
        <v>3318608.4820000012</v>
      </c>
      <c r="F71" s="56">
        <v>2990247.4419999998</v>
      </c>
      <c r="G71" s="55">
        <v>3499039.5729999961</v>
      </c>
      <c r="H71" s="55">
        <v>3401958.9459999981</v>
      </c>
      <c r="I71" s="55">
        <v>3818166.9650000008</v>
      </c>
      <c r="J71" s="55">
        <v>6440210.2498900006</v>
      </c>
      <c r="K71" s="56">
        <v>6947425.0719999988</v>
      </c>
      <c r="L71" s="58">
        <f t="shared" si="3"/>
        <v>7.8757494309857679E-2</v>
      </c>
    </row>
    <row r="72" spans="2:12" x14ac:dyDescent="0.25">
      <c r="B72" s="34" t="s">
        <v>75</v>
      </c>
      <c r="C72" s="35" t="s">
        <v>18</v>
      </c>
      <c r="D72" s="36">
        <v>1125252.4909999999</v>
      </c>
      <c r="E72" s="36">
        <v>1113101</v>
      </c>
      <c r="F72" s="32">
        <v>1400757.0895632003</v>
      </c>
      <c r="G72" s="36">
        <v>1673667.9232603472</v>
      </c>
      <c r="H72" s="36">
        <v>1654528.6605921001</v>
      </c>
      <c r="I72" s="36">
        <v>1538328.2182792001</v>
      </c>
      <c r="J72" s="36">
        <v>1852159.8639999998</v>
      </c>
      <c r="K72" s="32">
        <v>2356297</v>
      </c>
      <c r="L72" s="33">
        <f t="shared" si="3"/>
        <v>0.27218878121634971</v>
      </c>
    </row>
    <row r="73" spans="2:12" x14ac:dyDescent="0.25">
      <c r="B73" s="25" t="s">
        <v>76</v>
      </c>
      <c r="C73" s="40"/>
      <c r="D73" s="41">
        <v>2828413.9157481608</v>
      </c>
      <c r="E73" s="41">
        <v>2876199.1714834939</v>
      </c>
      <c r="F73" s="44">
        <v>2705043.8320999998</v>
      </c>
      <c r="G73" s="41">
        <v>2954128.7909999997</v>
      </c>
      <c r="H73" s="41">
        <v>2686527.67325</v>
      </c>
      <c r="I73" s="41">
        <v>2356594.4379999996</v>
      </c>
      <c r="J73" s="41">
        <v>2776788.9309</v>
      </c>
      <c r="K73" s="44">
        <v>2833737.9183301888</v>
      </c>
      <c r="L73" s="28">
        <f t="shared" si="3"/>
        <v>2.0508936346030016E-2</v>
      </c>
    </row>
    <row r="74" spans="2:12" x14ac:dyDescent="0.25">
      <c r="B74" s="60" t="s">
        <v>77</v>
      </c>
      <c r="C74" s="61" t="s">
        <v>18</v>
      </c>
      <c r="D74" s="62">
        <v>275105.473</v>
      </c>
      <c r="E74" s="62">
        <v>201776.59899999993</v>
      </c>
      <c r="F74" s="63">
        <v>198742.27799999993</v>
      </c>
      <c r="G74" s="62">
        <v>111252.80200000026</v>
      </c>
      <c r="H74" s="62">
        <v>358373.41079999995</v>
      </c>
      <c r="I74" s="62">
        <v>177110.875</v>
      </c>
      <c r="J74" s="62">
        <v>264587.63789999997</v>
      </c>
      <c r="K74" s="63">
        <v>236305.56135818909</v>
      </c>
      <c r="L74" s="33">
        <f t="shared" si="3"/>
        <v>-0.10689114868057437</v>
      </c>
    </row>
    <row r="75" spans="2:12" x14ac:dyDescent="0.25">
      <c r="B75" s="60" t="s">
        <v>78</v>
      </c>
      <c r="C75" s="61" t="s">
        <v>18</v>
      </c>
      <c r="D75" s="62">
        <v>425058.17700000003</v>
      </c>
      <c r="E75" s="62">
        <v>828048.42500000005</v>
      </c>
      <c r="F75" s="63">
        <v>765691.4929999999</v>
      </c>
      <c r="G75" s="62">
        <v>837003.16</v>
      </c>
      <c r="H75" s="62">
        <v>634168.27400000009</v>
      </c>
      <c r="I75" s="62">
        <v>757740.88800000004</v>
      </c>
      <c r="J75" s="62">
        <v>813470.12299999991</v>
      </c>
      <c r="K75" s="63">
        <v>924637.40299999993</v>
      </c>
      <c r="L75" s="33">
        <f t="shared" si="3"/>
        <v>0.13665809825937525</v>
      </c>
    </row>
    <row r="76" spans="2:12" x14ac:dyDescent="0.25">
      <c r="B76" s="34" t="s">
        <v>79</v>
      </c>
      <c r="C76" s="35" t="s">
        <v>18</v>
      </c>
      <c r="D76" s="36">
        <v>554336.76274816063</v>
      </c>
      <c r="E76" s="36">
        <v>452587.75748349418</v>
      </c>
      <c r="F76" s="32">
        <v>505613.98499999993</v>
      </c>
      <c r="G76" s="36">
        <v>547694.90399999998</v>
      </c>
      <c r="H76" s="36">
        <v>507237.83699999988</v>
      </c>
      <c r="I76" s="36">
        <v>401485</v>
      </c>
      <c r="J76" s="36">
        <v>327386.71299999999</v>
      </c>
      <c r="K76" s="32">
        <v>600478.21200000006</v>
      </c>
      <c r="L76" s="33">
        <f t="shared" si="3"/>
        <v>0.83415571908075603</v>
      </c>
    </row>
    <row r="77" spans="2:12" x14ac:dyDescent="0.25">
      <c r="B77" s="34" t="s">
        <v>80</v>
      </c>
      <c r="C77" s="35" t="s">
        <v>22</v>
      </c>
      <c r="D77" s="36">
        <v>287748</v>
      </c>
      <c r="E77" s="36">
        <v>496078.99100000004</v>
      </c>
      <c r="F77" s="32">
        <v>568725</v>
      </c>
      <c r="G77" s="36">
        <v>415897</v>
      </c>
      <c r="H77" s="36">
        <v>435794.0799999999</v>
      </c>
      <c r="I77" s="36">
        <v>425571.93</v>
      </c>
      <c r="J77" s="36">
        <v>276204.40999999992</v>
      </c>
      <c r="K77" s="32">
        <v>317823</v>
      </c>
      <c r="L77" s="33">
        <f t="shared" si="3"/>
        <v>0.15068039644986153</v>
      </c>
    </row>
    <row r="78" spans="2:12" x14ac:dyDescent="0.25">
      <c r="B78" s="34" t="s">
        <v>81</v>
      </c>
      <c r="C78" s="35" t="s">
        <v>18</v>
      </c>
      <c r="D78" s="36">
        <v>736997.30199999991</v>
      </c>
      <c r="E78" s="36">
        <v>358179.37400000001</v>
      </c>
      <c r="F78" s="32">
        <v>366824.33410000004</v>
      </c>
      <c r="G78" s="36">
        <v>301506.587</v>
      </c>
      <c r="H78" s="36">
        <v>349342.69245000003</v>
      </c>
      <c r="I78" s="36">
        <v>317229.5579999999</v>
      </c>
      <c r="J78" s="36">
        <v>384730.29300000001</v>
      </c>
      <c r="K78" s="32">
        <v>366002.72097199992</v>
      </c>
      <c r="L78" s="33">
        <f t="shared" si="3"/>
        <v>-4.8677144401519934E-2</v>
      </c>
    </row>
    <row r="79" spans="2:12" x14ac:dyDescent="0.25">
      <c r="B79" s="34" t="s">
        <v>82</v>
      </c>
      <c r="C79" s="35" t="s">
        <v>18</v>
      </c>
      <c r="D79" s="36">
        <v>202757.20100000003</v>
      </c>
      <c r="E79" s="36">
        <v>144743.63499999998</v>
      </c>
      <c r="F79" s="32">
        <v>204177.742</v>
      </c>
      <c r="G79" s="36">
        <v>254201.361</v>
      </c>
      <c r="H79" s="36">
        <v>250344.489</v>
      </c>
      <c r="I79" s="36">
        <v>268141.40000000002</v>
      </c>
      <c r="J79" s="36">
        <v>276168.47200000001</v>
      </c>
      <c r="K79" s="32">
        <v>182607.28100000002</v>
      </c>
      <c r="L79" s="33">
        <f t="shared" ref="L79:L105" si="4">+(K79/J79)-1</f>
        <v>-0.33878302733992016</v>
      </c>
    </row>
    <row r="80" spans="2:12" x14ac:dyDescent="0.25">
      <c r="B80" s="34" t="s">
        <v>83</v>
      </c>
      <c r="C80" s="35" t="s">
        <v>18</v>
      </c>
      <c r="D80" s="36">
        <v>346411</v>
      </c>
      <c r="E80" s="36">
        <v>394784.38999999996</v>
      </c>
      <c r="F80" s="37">
        <v>95269</v>
      </c>
      <c r="G80" s="36">
        <v>363389.25</v>
      </c>
      <c r="H80" s="36">
        <v>151266.89000000001</v>
      </c>
      <c r="I80" s="36">
        <v>9314.7870000000003</v>
      </c>
      <c r="J80" s="36">
        <v>434241.28199999995</v>
      </c>
      <c r="K80" s="37">
        <v>205883.74</v>
      </c>
      <c r="L80" s="33">
        <f t="shared" si="4"/>
        <v>-0.52587709060788923</v>
      </c>
    </row>
    <row r="81" spans="2:12" ht="5.25" customHeight="1" x14ac:dyDescent="0.25">
      <c r="B81" s="64"/>
      <c r="C81" s="40"/>
      <c r="D81" s="41"/>
      <c r="E81" s="41"/>
      <c r="F81" s="41"/>
      <c r="G81" s="41"/>
      <c r="H81" s="41"/>
      <c r="I81" s="41"/>
      <c r="J81" s="41"/>
      <c r="K81" s="41"/>
      <c r="L81" s="33"/>
    </row>
    <row r="82" spans="2:12" x14ac:dyDescent="0.25">
      <c r="B82" s="20" t="s">
        <v>84</v>
      </c>
      <c r="C82" s="21"/>
      <c r="D82" s="22">
        <v>1572614.5890969699</v>
      </c>
      <c r="E82" s="22">
        <v>1391371.9303388337</v>
      </c>
      <c r="F82" s="22">
        <v>869096.06417920743</v>
      </c>
      <c r="G82" s="22">
        <v>1954649.848717296</v>
      </c>
      <c r="H82" s="22">
        <v>1900031.9451866508</v>
      </c>
      <c r="I82" s="22">
        <v>1566338.9452506404</v>
      </c>
      <c r="J82" s="22">
        <v>1605685.6</v>
      </c>
      <c r="K82" s="22">
        <v>2085005.25</v>
      </c>
      <c r="L82" s="65">
        <f t="shared" si="4"/>
        <v>0.29851401170939051</v>
      </c>
    </row>
    <row r="83" spans="2:12" x14ac:dyDescent="0.25">
      <c r="B83" s="25" t="s">
        <v>85</v>
      </c>
      <c r="C83" s="40"/>
      <c r="D83" s="41">
        <v>1175776.07329697</v>
      </c>
      <c r="E83" s="41">
        <v>1095677.3311470528</v>
      </c>
      <c r="F83" s="41">
        <v>676349.10420649254</v>
      </c>
      <c r="G83" s="41">
        <v>1793067.318717296</v>
      </c>
      <c r="H83" s="41">
        <v>1749382.2691846795</v>
      </c>
      <c r="I83" s="41">
        <v>1400359.4452506404</v>
      </c>
      <c r="J83" s="41">
        <v>1319492.33</v>
      </c>
      <c r="K83" s="41">
        <v>1584354.3399999999</v>
      </c>
      <c r="L83" s="28">
        <f t="shared" si="4"/>
        <v>0.20073023842434901</v>
      </c>
    </row>
    <row r="84" spans="2:12" x14ac:dyDescent="0.25">
      <c r="B84" s="34" t="s">
        <v>86</v>
      </c>
      <c r="C84" s="35" t="s">
        <v>18</v>
      </c>
      <c r="D84" s="36">
        <v>11587.51</v>
      </c>
      <c r="E84" s="36">
        <v>0</v>
      </c>
      <c r="F84" s="32">
        <v>5736.405442475273</v>
      </c>
      <c r="G84" s="36">
        <v>4808.8763084636375</v>
      </c>
      <c r="H84" s="36">
        <v>5427.9045512727271</v>
      </c>
      <c r="I84" s="36">
        <v>2346.2099999999996</v>
      </c>
      <c r="J84" s="36">
        <v>0</v>
      </c>
      <c r="K84" s="32">
        <v>0</v>
      </c>
      <c r="L84" s="33" t="s">
        <v>24</v>
      </c>
    </row>
    <row r="85" spans="2:12" x14ac:dyDescent="0.25">
      <c r="B85" s="34" t="s">
        <v>87</v>
      </c>
      <c r="C85" s="35" t="s">
        <v>18</v>
      </c>
      <c r="D85" s="36">
        <v>2676.8600000000006</v>
      </c>
      <c r="E85" s="36">
        <v>0</v>
      </c>
      <c r="F85" s="32">
        <v>6190.7165654699993</v>
      </c>
      <c r="G85" s="36">
        <v>9637.3585770899972</v>
      </c>
      <c r="H85" s="36">
        <v>6283.3923640918174</v>
      </c>
      <c r="I85" s="36"/>
      <c r="J85" s="36">
        <v>0</v>
      </c>
      <c r="K85" s="32">
        <v>0</v>
      </c>
      <c r="L85" s="33" t="s">
        <v>24</v>
      </c>
    </row>
    <row r="86" spans="2:12" x14ac:dyDescent="0.25">
      <c r="B86" s="34" t="s">
        <v>88</v>
      </c>
      <c r="C86" s="35" t="s">
        <v>18</v>
      </c>
      <c r="D86" s="36">
        <v>781717.83758268366</v>
      </c>
      <c r="E86" s="36">
        <v>740397.44114705303</v>
      </c>
      <c r="F86" s="32">
        <v>60612.672999999988</v>
      </c>
      <c r="G86" s="36">
        <v>764732.89060584805</v>
      </c>
      <c r="H86" s="36">
        <v>636250.37</v>
      </c>
      <c r="I86" s="36">
        <v>787257.27000000014</v>
      </c>
      <c r="J86" s="36">
        <v>616640.29000000015</v>
      </c>
      <c r="K86" s="32">
        <v>810640.0399999998</v>
      </c>
      <c r="L86" s="33">
        <f t="shared" si="4"/>
        <v>0.31460764589352341</v>
      </c>
    </row>
    <row r="87" spans="2:12" x14ac:dyDescent="0.25">
      <c r="B87" s="34" t="s">
        <v>89</v>
      </c>
      <c r="C87" s="35" t="s">
        <v>22</v>
      </c>
      <c r="D87" s="36">
        <v>196274</v>
      </c>
      <c r="E87" s="36">
        <v>351582.70999999979</v>
      </c>
      <c r="F87" s="32">
        <v>414239.87</v>
      </c>
      <c r="G87" s="36">
        <v>413321</v>
      </c>
      <c r="H87" s="36">
        <v>425874.74000000028</v>
      </c>
      <c r="I87" s="36">
        <v>410273.13000000006</v>
      </c>
      <c r="J87" s="36">
        <v>374431.03999999992</v>
      </c>
      <c r="K87" s="32">
        <v>389240</v>
      </c>
      <c r="L87" s="33">
        <f t="shared" si="4"/>
        <v>3.9550567175200335E-2</v>
      </c>
    </row>
    <row r="88" spans="2:12" x14ac:dyDescent="0.25">
      <c r="B88" s="34" t="s">
        <v>90</v>
      </c>
      <c r="C88" s="35" t="s">
        <v>18</v>
      </c>
      <c r="D88" s="36">
        <v>3496</v>
      </c>
      <c r="E88" s="36">
        <v>3697.18</v>
      </c>
      <c r="F88" s="32">
        <v>3507</v>
      </c>
      <c r="G88" s="36">
        <v>4824</v>
      </c>
      <c r="H88" s="36">
        <v>5753</v>
      </c>
      <c r="I88" s="36">
        <v>5298</v>
      </c>
      <c r="J88" s="36">
        <v>4590</v>
      </c>
      <c r="K88" s="32">
        <v>3371.0500000000006</v>
      </c>
      <c r="L88" s="33">
        <f t="shared" si="4"/>
        <v>-0.26556644880174274</v>
      </c>
    </row>
    <row r="89" spans="2:12" x14ac:dyDescent="0.25">
      <c r="B89" s="34" t="s">
        <v>91</v>
      </c>
      <c r="C89" s="35" t="s">
        <v>18</v>
      </c>
      <c r="D89" s="36">
        <v>153577.8457142858</v>
      </c>
      <c r="E89" s="36">
        <v>0</v>
      </c>
      <c r="F89" s="32">
        <v>68309.383664319292</v>
      </c>
      <c r="G89" s="36">
        <v>30568.880219114988</v>
      </c>
      <c r="H89" s="36">
        <v>36467.256469635111</v>
      </c>
      <c r="I89" s="36">
        <v>21216.727331999999</v>
      </c>
      <c r="J89" s="36">
        <v>0</v>
      </c>
      <c r="K89" s="32">
        <v>0</v>
      </c>
      <c r="L89" s="33" t="s">
        <v>24</v>
      </c>
    </row>
    <row r="90" spans="2:12" x14ac:dyDescent="0.25">
      <c r="B90" s="34" t="s">
        <v>92</v>
      </c>
      <c r="C90" s="35" t="s">
        <v>18</v>
      </c>
      <c r="D90" s="36">
        <v>26446.019999999997</v>
      </c>
      <c r="E90" s="36">
        <v>0</v>
      </c>
      <c r="F90" s="32">
        <v>114615.75</v>
      </c>
      <c r="G90" s="36">
        <v>56670.679999999986</v>
      </c>
      <c r="H90" s="36">
        <v>12588.520999999999</v>
      </c>
      <c r="I90" s="36">
        <v>13290.837918640002</v>
      </c>
      <c r="J90" s="36">
        <v>0</v>
      </c>
      <c r="K90" s="32">
        <v>0</v>
      </c>
      <c r="L90" s="33" t="s">
        <v>24</v>
      </c>
    </row>
    <row r="91" spans="2:12" x14ac:dyDescent="0.25">
      <c r="B91" s="34" t="s">
        <v>93</v>
      </c>
      <c r="C91" s="35" t="s">
        <v>18</v>
      </c>
      <c r="D91" s="36">
        <v>0</v>
      </c>
      <c r="E91" s="36">
        <v>0</v>
      </c>
      <c r="F91" s="32">
        <v>1122.77</v>
      </c>
      <c r="G91" s="36">
        <v>402.42</v>
      </c>
      <c r="H91" s="36">
        <v>0</v>
      </c>
      <c r="I91" s="36">
        <v>881.87</v>
      </c>
      <c r="J91" s="36">
        <v>462.76</v>
      </c>
      <c r="K91" s="32">
        <v>956.2</v>
      </c>
      <c r="L91" s="33">
        <f t="shared" si="4"/>
        <v>1.0662978649840089</v>
      </c>
    </row>
    <row r="92" spans="2:12" x14ac:dyDescent="0.25">
      <c r="B92" s="34" t="s">
        <v>94</v>
      </c>
      <c r="C92" s="35" t="s">
        <v>18</v>
      </c>
      <c r="D92" s="36">
        <v>0</v>
      </c>
      <c r="E92" s="36">
        <v>0</v>
      </c>
      <c r="F92" s="32">
        <v>0</v>
      </c>
      <c r="G92" s="36">
        <v>0</v>
      </c>
      <c r="H92" s="36">
        <v>0</v>
      </c>
      <c r="I92" s="36"/>
      <c r="J92" s="36">
        <v>0</v>
      </c>
      <c r="K92" s="32">
        <v>0</v>
      </c>
      <c r="L92" s="33" t="s">
        <v>24</v>
      </c>
    </row>
    <row r="93" spans="2:12" x14ac:dyDescent="0.25">
      <c r="B93" s="34" t="s">
        <v>95</v>
      </c>
      <c r="C93" s="35" t="s">
        <v>18</v>
      </c>
      <c r="D93" s="36">
        <v>0</v>
      </c>
      <c r="E93" s="36">
        <v>0</v>
      </c>
      <c r="F93" s="32">
        <v>2014.5355342280002</v>
      </c>
      <c r="G93" s="36">
        <v>304.62442968944322</v>
      </c>
      <c r="H93" s="36">
        <v>3721.4799999999996</v>
      </c>
      <c r="I93" s="36"/>
      <c r="J93" s="36">
        <v>1204.8399999999999</v>
      </c>
      <c r="K93" s="32">
        <v>541.77</v>
      </c>
      <c r="L93" s="33">
        <f t="shared" si="4"/>
        <v>-0.55033863417549211</v>
      </c>
    </row>
    <row r="94" spans="2:12" x14ac:dyDescent="0.25">
      <c r="B94" s="34" t="s">
        <v>96</v>
      </c>
      <c r="C94" s="35" t="s">
        <v>18</v>
      </c>
      <c r="D94" s="36">
        <v>0</v>
      </c>
      <c r="E94" s="36">
        <v>0</v>
      </c>
      <c r="F94" s="32">
        <v>0</v>
      </c>
      <c r="G94" s="36">
        <v>9637.3585770899972</v>
      </c>
      <c r="H94" s="36">
        <v>7354.5547996799978</v>
      </c>
      <c r="I94" s="36">
        <v>3326.1100000000006</v>
      </c>
      <c r="J94" s="36">
        <v>0</v>
      </c>
      <c r="K94" s="32">
        <v>0</v>
      </c>
      <c r="L94" s="33" t="s">
        <v>24</v>
      </c>
    </row>
    <row r="95" spans="2:12" x14ac:dyDescent="0.25">
      <c r="B95" s="34" t="s">
        <v>97</v>
      </c>
      <c r="C95" s="35" t="s">
        <v>18</v>
      </c>
      <c r="D95" s="36">
        <v>0</v>
      </c>
      <c r="E95" s="36">
        <v>0</v>
      </c>
      <c r="F95" s="32">
        <v>0</v>
      </c>
      <c r="G95" s="36">
        <v>498159.23</v>
      </c>
      <c r="H95" s="36">
        <v>609661.04999999981</v>
      </c>
      <c r="I95" s="36">
        <v>156469.29</v>
      </c>
      <c r="J95" s="36">
        <v>322163.40000000002</v>
      </c>
      <c r="K95" s="32">
        <v>379605.28000000009</v>
      </c>
      <c r="L95" s="33">
        <f t="shared" si="4"/>
        <v>0.17830045250329518</v>
      </c>
    </row>
    <row r="96" spans="2:12" x14ac:dyDescent="0.25">
      <c r="B96" s="25" t="s">
        <v>98</v>
      </c>
      <c r="C96" s="40"/>
      <c r="D96" s="41">
        <v>185296.51579999999</v>
      </c>
      <c r="E96" s="41">
        <v>130945.85919178079</v>
      </c>
      <c r="F96" s="50">
        <v>137008.93997271487</v>
      </c>
      <c r="G96" s="41">
        <v>121063.86199999999</v>
      </c>
      <c r="H96" s="41">
        <v>122414.66</v>
      </c>
      <c r="I96" s="41">
        <v>165581.5</v>
      </c>
      <c r="J96" s="41">
        <v>129895.80999999998</v>
      </c>
      <c r="K96" s="50">
        <v>313710.36</v>
      </c>
      <c r="L96" s="28">
        <f t="shared" si="4"/>
        <v>1.4150922189099098</v>
      </c>
    </row>
    <row r="97" spans="2:12" x14ac:dyDescent="0.25">
      <c r="B97" s="34" t="s">
        <v>99</v>
      </c>
      <c r="C97" s="35" t="s">
        <v>18</v>
      </c>
      <c r="D97" s="36">
        <v>54722.515800000016</v>
      </c>
      <c r="E97" s="36">
        <v>28078.082191780828</v>
      </c>
      <c r="F97" s="32">
        <v>36359.93997271487</v>
      </c>
      <c r="G97" s="36">
        <v>26241.629999999997</v>
      </c>
      <c r="H97" s="36">
        <v>45481.549999999996</v>
      </c>
      <c r="I97" s="36">
        <v>72018.5</v>
      </c>
      <c r="J97" s="36">
        <v>55671.979999999996</v>
      </c>
      <c r="K97" s="32">
        <v>172811.64999999997</v>
      </c>
      <c r="L97" s="33">
        <f t="shared" si="4"/>
        <v>2.1041046142062845</v>
      </c>
    </row>
    <row r="98" spans="2:12" x14ac:dyDescent="0.25">
      <c r="B98" s="34" t="s">
        <v>100</v>
      </c>
      <c r="C98" s="35" t="s">
        <v>18</v>
      </c>
      <c r="D98" s="36">
        <v>0</v>
      </c>
      <c r="E98" s="36">
        <v>0</v>
      </c>
      <c r="F98" s="32">
        <v>0</v>
      </c>
      <c r="G98" s="36">
        <v>5474.2320000000009</v>
      </c>
      <c r="H98" s="36">
        <v>0</v>
      </c>
      <c r="I98" s="36">
        <v>0</v>
      </c>
      <c r="J98" s="36">
        <v>0</v>
      </c>
      <c r="K98" s="32">
        <v>0</v>
      </c>
      <c r="L98" s="33" t="s">
        <v>24</v>
      </c>
    </row>
    <row r="99" spans="2:12" x14ac:dyDescent="0.25">
      <c r="B99" s="34" t="s">
        <v>101</v>
      </c>
      <c r="C99" s="35" t="s">
        <v>22</v>
      </c>
      <c r="D99" s="36">
        <v>130574</v>
      </c>
      <c r="E99" s="36">
        <v>102867.77699999997</v>
      </c>
      <c r="F99" s="32">
        <v>100649</v>
      </c>
      <c r="G99" s="36">
        <v>89348</v>
      </c>
      <c r="H99" s="36">
        <v>76933.11</v>
      </c>
      <c r="I99" s="36">
        <v>93563</v>
      </c>
      <c r="J99" s="36">
        <v>74223.829999999987</v>
      </c>
      <c r="K99" s="32">
        <v>124120</v>
      </c>
      <c r="L99" s="33">
        <f t="shared" si="4"/>
        <v>0.6722392255964158</v>
      </c>
    </row>
    <row r="100" spans="2:12" x14ac:dyDescent="0.25">
      <c r="B100" s="34" t="s">
        <v>102</v>
      </c>
      <c r="C100" s="35" t="s">
        <v>22</v>
      </c>
      <c r="D100" s="36">
        <v>0</v>
      </c>
      <c r="E100" s="36">
        <v>0</v>
      </c>
      <c r="F100" s="32">
        <v>0</v>
      </c>
      <c r="G100" s="36">
        <v>0</v>
      </c>
      <c r="H100" s="36">
        <v>0</v>
      </c>
      <c r="I100" s="36">
        <v>0</v>
      </c>
      <c r="J100" s="36">
        <v>106.48</v>
      </c>
      <c r="K100" s="32">
        <v>16778.71</v>
      </c>
      <c r="L100" s="33" t="s">
        <v>24</v>
      </c>
    </row>
    <row r="101" spans="2:12" x14ac:dyDescent="0.25">
      <c r="B101" s="25" t="s">
        <v>103</v>
      </c>
      <c r="C101" s="26"/>
      <c r="D101" s="27">
        <v>0</v>
      </c>
      <c r="E101" s="27">
        <v>0</v>
      </c>
      <c r="F101" s="42">
        <v>54719.020000000004</v>
      </c>
      <c r="G101" s="27">
        <v>37469.668000000005</v>
      </c>
      <c r="H101" s="27">
        <v>27131.016001971424</v>
      </c>
      <c r="I101" s="27">
        <v>0</v>
      </c>
      <c r="J101" s="27">
        <v>156212.46000000002</v>
      </c>
      <c r="K101" s="42">
        <v>186576.55</v>
      </c>
      <c r="L101" s="28">
        <f t="shared" si="4"/>
        <v>0.19437687621077071</v>
      </c>
    </row>
    <row r="102" spans="2:12" x14ac:dyDescent="0.25">
      <c r="B102" s="34" t="s">
        <v>104</v>
      </c>
      <c r="C102" s="35" t="s">
        <v>18</v>
      </c>
      <c r="D102" s="36">
        <v>0</v>
      </c>
      <c r="E102" s="36">
        <v>0</v>
      </c>
      <c r="F102" s="36">
        <v>54719.020000000004</v>
      </c>
      <c r="G102" s="36">
        <v>37469.668000000005</v>
      </c>
      <c r="H102" s="36">
        <v>27131.016001971424</v>
      </c>
      <c r="I102" s="36">
        <v>0</v>
      </c>
      <c r="J102" s="36">
        <v>0</v>
      </c>
      <c r="K102" s="36">
        <v>0</v>
      </c>
      <c r="L102" s="33" t="s">
        <v>24</v>
      </c>
    </row>
    <row r="103" spans="2:12" x14ac:dyDescent="0.25">
      <c r="B103" s="34" t="s">
        <v>105</v>
      </c>
      <c r="C103" s="35" t="s">
        <v>22</v>
      </c>
      <c r="D103" s="36">
        <v>0</v>
      </c>
      <c r="E103" s="36">
        <v>0</v>
      </c>
      <c r="F103" s="66">
        <v>0</v>
      </c>
      <c r="G103" s="36">
        <v>0</v>
      </c>
      <c r="H103" s="36">
        <v>0</v>
      </c>
      <c r="I103" s="36">
        <v>0</v>
      </c>
      <c r="J103" s="36">
        <v>156212.46000000002</v>
      </c>
      <c r="K103" s="66">
        <v>186576.55</v>
      </c>
      <c r="L103" s="33">
        <f t="shared" si="4"/>
        <v>0.19437687621077071</v>
      </c>
    </row>
    <row r="104" spans="2:12" x14ac:dyDescent="0.25">
      <c r="B104" s="25" t="s">
        <v>106</v>
      </c>
      <c r="C104" s="26"/>
      <c r="D104" s="27">
        <v>211542</v>
      </c>
      <c r="E104" s="27">
        <v>164748.74</v>
      </c>
      <c r="F104" s="27">
        <v>1019</v>
      </c>
      <c r="G104" s="27">
        <v>3049</v>
      </c>
      <c r="H104" s="27">
        <v>1104</v>
      </c>
      <c r="I104" s="27">
        <v>398</v>
      </c>
      <c r="J104" s="27">
        <v>85</v>
      </c>
      <c r="K104" s="27">
        <v>364</v>
      </c>
      <c r="L104" s="28">
        <f t="shared" si="4"/>
        <v>3.2823529411764705</v>
      </c>
    </row>
    <row r="105" spans="2:12" x14ac:dyDescent="0.25">
      <c r="B105" s="34" t="s">
        <v>107</v>
      </c>
      <c r="C105" s="35" t="s">
        <v>22</v>
      </c>
      <c r="D105" s="36">
        <v>211542</v>
      </c>
      <c r="E105" s="36">
        <v>164748.74</v>
      </c>
      <c r="F105" s="66">
        <v>1019</v>
      </c>
      <c r="G105" s="36">
        <v>3049</v>
      </c>
      <c r="H105" s="36">
        <v>1104</v>
      </c>
      <c r="I105" s="36">
        <v>398</v>
      </c>
      <c r="J105" s="36">
        <v>85</v>
      </c>
      <c r="K105" s="66">
        <v>364</v>
      </c>
      <c r="L105" s="33">
        <f t="shared" si="4"/>
        <v>3.2823529411764705</v>
      </c>
    </row>
    <row r="106" spans="2:12" x14ac:dyDescent="0.25">
      <c r="B106" s="67" t="s">
        <v>108</v>
      </c>
    </row>
    <row r="107" spans="2:12" x14ac:dyDescent="0.25">
      <c r="B107" s="67" t="s">
        <v>109</v>
      </c>
    </row>
    <row r="130" spans="3:3" x14ac:dyDescent="0.25">
      <c r="C130" s="67" t="s">
        <v>108</v>
      </c>
    </row>
    <row r="131" spans="3:3" x14ac:dyDescent="0.25">
      <c r="C131" s="67" t="s">
        <v>109</v>
      </c>
    </row>
  </sheetData>
  <mergeCells count="2">
    <mergeCell ref="B2:L2"/>
    <mergeCell ref="B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 Soncco Soto</dc:creator>
  <cp:lastModifiedBy>Orlando Vasquez</cp:lastModifiedBy>
  <dcterms:created xsi:type="dcterms:W3CDTF">2018-02-01T15:49:18Z</dcterms:created>
  <dcterms:modified xsi:type="dcterms:W3CDTF">2018-03-26T06:42:29Z</dcterms:modified>
</cp:coreProperties>
</file>