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 Vasquez\Desktop\open_data\datos_abiertos\llevar\datasets\"/>
    </mc:Choice>
  </mc:AlternateContent>
  <bookViews>
    <workbookView xWindow="0" yWindow="0" windowWidth="28800" windowHeight="12210"/>
  </bookViews>
  <sheets>
    <sheet name="2.2.1" sheetId="1" r:id="rId1"/>
    <sheet name="2.2.2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" localSheetId="1" hidden="1">{"'Sheet1'!$A$1:$H$15"}</definedName>
    <definedName name="a" hidden="1">{"'Sheet1'!$A$1:$H$15"}</definedName>
    <definedName name="aaaa" localSheetId="0">#REF!</definedName>
    <definedName name="aaaa" localSheetId="1">#REF!</definedName>
    <definedName name="aaaa">#REF!</definedName>
    <definedName name="activdad" localSheetId="0">#REF!</definedName>
    <definedName name="activdad" localSheetId="1">#REF!</definedName>
    <definedName name="activdad">#REF!</definedName>
    <definedName name="Actividad_Pesquera" localSheetId="0">#REF!</definedName>
    <definedName name="Actividad_Pesquera" localSheetId="1">#REF!</definedName>
    <definedName name="Actividad_Pesquera">#REF!</definedName>
    <definedName name="ca" localSheetId="0">#REF!</definedName>
    <definedName name="ca" localSheetId="1">#REF!</definedName>
    <definedName name="ca">#REF!</definedName>
    <definedName name="cabot" localSheetId="0">#REF!</definedName>
    <definedName name="cabot" localSheetId="1">#REF!</definedName>
    <definedName name="cabot">#REF!</definedName>
    <definedName name="CABOTAJE__DESCARGA" localSheetId="0">#REF!</definedName>
    <definedName name="CABOTAJE__DESCARGA" localSheetId="1">#REF!</definedName>
    <definedName name="CABOTAJE__DESCARGA">#REF!</definedName>
    <definedName name="CABOTAJE_DESCARGA" localSheetId="0">#REF!</definedName>
    <definedName name="CABOTAJE_DESCARGA" localSheetId="1">#REF!</definedName>
    <definedName name="CABOTAJE_DESCARGA">#REF!</definedName>
    <definedName name="CABOTAJE_EMBARQUE" localSheetId="0">#REF!</definedName>
    <definedName name="CABOTAJE_EMBARQUE" localSheetId="1">#REF!</definedName>
    <definedName name="CABOTAJE_EMBARQUE">#REF!</definedName>
    <definedName name="cad" localSheetId="0">#REF!</definedName>
    <definedName name="cad" localSheetId="1">#REF!</definedName>
    <definedName name="cad">#REF!</definedName>
    <definedName name="CALLAOIMPMENSUAL" localSheetId="0">#REF!</definedName>
    <definedName name="CALLAOIMPMENSUAL" localSheetId="1">#REF!</definedName>
    <definedName name="CALLAOIMPMENSUAL">#REF!</definedName>
    <definedName name="CONT20">[1]Constantes!$B$25</definedName>
    <definedName name="csf" localSheetId="0">#REF!</definedName>
    <definedName name="csf" localSheetId="1">#REF!</definedName>
    <definedName name="csf">#REF!</definedName>
    <definedName name="DIRECTO">[1]Constantes!$B$19</definedName>
    <definedName name="eee" localSheetId="0">#REF!</definedName>
    <definedName name="eee" localSheetId="1">#REF!</definedName>
    <definedName name="eee">#REF!</definedName>
    <definedName name="eeeeedddf" localSheetId="0">#REF!</definedName>
    <definedName name="eeeeedddf" localSheetId="1">#REF!</definedName>
    <definedName name="eeeeedddf">#REF!</definedName>
    <definedName name="eeeeii" localSheetId="0">#REF!</definedName>
    <definedName name="eeeeii" localSheetId="1">#REF!</definedName>
    <definedName name="eeeeii">#REF!</definedName>
    <definedName name="EnvaseIngreso">[1]Data!$J$23:$J$201</definedName>
    <definedName name="ert" localSheetId="0">#REF!</definedName>
    <definedName name="ert" localSheetId="1">#REF!</definedName>
    <definedName name="ert">#REF!</definedName>
    <definedName name="EXPORTACION" localSheetId="0">#REF!</definedName>
    <definedName name="EXPORTACION" localSheetId="1">#REF!</definedName>
    <definedName name="EXPORTACION">#REF!</definedName>
    <definedName name="fr" localSheetId="0">#REF!</definedName>
    <definedName name="fr" localSheetId="1">#REF!</definedName>
    <definedName name="fr">#REF!</definedName>
    <definedName name="grua" localSheetId="0">#REF!</definedName>
    <definedName name="grua" localSheetId="1">#REF!</definedName>
    <definedName name="grua">#REF!</definedName>
    <definedName name="gruas" localSheetId="0">#REF!</definedName>
    <definedName name="gruas" localSheetId="1">#REF!</definedName>
    <definedName name="gruas">#REF!</definedName>
    <definedName name="gruass" localSheetId="0">#REF!</definedName>
    <definedName name="gruass" localSheetId="1">#REF!</definedName>
    <definedName name="gruass">#REF!</definedName>
    <definedName name="gruasss" localSheetId="0">#REF!</definedName>
    <definedName name="gruasss" localSheetId="1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 localSheetId="0">#REF!</definedName>
    <definedName name="impo" localSheetId="1">#REF!</definedName>
    <definedName name="impo">#REF!</definedName>
    <definedName name="impor" localSheetId="0">#REF!</definedName>
    <definedName name="impor" localSheetId="1">#REF!</definedName>
    <definedName name="impor">#REF!</definedName>
    <definedName name="IMPORTACION" localSheetId="0">#REF!</definedName>
    <definedName name="IMPORTACION" localSheetId="1">#REF!</definedName>
    <definedName name="IMPORTACION">#REF!</definedName>
    <definedName name="importacionmensual" localSheetId="0">#REF!</definedName>
    <definedName name="importacionmensual" localSheetId="1">#REF!</definedName>
    <definedName name="importacionmensual">#REF!</definedName>
    <definedName name="inpor" localSheetId="0">#REF!</definedName>
    <definedName name="inpor" localSheetId="1">#REF!</definedName>
    <definedName name="inpor">#REF!</definedName>
    <definedName name="JUL">'[2]2005'!$J$14='[2]ESTAD 2005'!$C$15</definedName>
    <definedName name="Less_1" localSheetId="0">#REF!</definedName>
    <definedName name="Less_1" localSheetId="1">#REF!</definedName>
    <definedName name="Less_1">#REF!</definedName>
    <definedName name="Less_2" localSheetId="0">#REF!</definedName>
    <definedName name="Less_2" localSheetId="1">#REF!</definedName>
    <definedName name="Less_2">#REF!</definedName>
    <definedName name="Less_3" localSheetId="0">#REF!</definedName>
    <definedName name="Less_3" localSheetId="1">#REF!</definedName>
    <definedName name="Less_3">#REF!</definedName>
    <definedName name="Less_4" localSheetId="0">#REF!</definedName>
    <definedName name="Less_4" localSheetId="1">#REF!</definedName>
    <definedName name="Less_4">#REF!</definedName>
    <definedName name="Less_5" localSheetId="0">#REF!</definedName>
    <definedName name="Less_5" localSheetId="1">#REF!</definedName>
    <definedName name="Less_5">#REF!</definedName>
    <definedName name="Less_6" localSheetId="0">#REF!</definedName>
    <definedName name="Less_6" localSheetId="1">#REF!</definedName>
    <definedName name="Less_6">#REF!</definedName>
    <definedName name="mes">[3]MENSUAL!$B$7:$M$7</definedName>
    <definedName name="MESRPTE">[1]Data!$D$7</definedName>
    <definedName name="Modalidad">[1]Data!$L$23:$L$201</definedName>
    <definedName name="nacio" localSheetId="0">#REF!</definedName>
    <definedName name="nacio" localSheetId="1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>[4]Data!$G$23:$G$294</definedName>
    <definedName name="shift_rehandles">'[5]Casco Terminals Limited (1)'!$T$43:$U$43</definedName>
    <definedName name="terres1" localSheetId="0">#REF!</definedName>
    <definedName name="terres1" localSheetId="1">#REF!</definedName>
    <definedName name="terres1">#REF!</definedName>
    <definedName name="total_moves" localSheetId="0">#REF!</definedName>
    <definedName name="total_moves" localSheetId="1">#REF!</definedName>
    <definedName name="total_moves">#REF!</definedName>
    <definedName name="tra" localSheetId="0">#REF!</definedName>
    <definedName name="tra" localSheetId="1">#REF!</definedName>
    <definedName name="tra">#REF!</definedName>
    <definedName name="tranboli1" localSheetId="0">#REF!</definedName>
    <definedName name="tranboli1" localSheetId="1">#REF!</definedName>
    <definedName name="tranboli1">#REF!</definedName>
    <definedName name="trans1" localSheetId="0">#REF!</definedName>
    <definedName name="trans1" localSheetId="1">#REF!</definedName>
    <definedName name="trans1">#REF!</definedName>
    <definedName name="trans3" localSheetId="0">#REF!</definedName>
    <definedName name="trans3" localSheetId="1">#REF!</definedName>
    <definedName name="trans3">#REF!</definedName>
    <definedName name="TRANSBORDO" localSheetId="0">#REF!</definedName>
    <definedName name="TRANSBORDO" localSheetId="1">#REF!</definedName>
    <definedName name="TRANSBORDO">#REF!</definedName>
    <definedName name="Transito" localSheetId="0">#REF!</definedName>
    <definedName name="Transito" localSheetId="1">#REF!</definedName>
    <definedName name="Transito">#REF!</definedName>
    <definedName name="TRANSITO_BOLIVIA" localSheetId="0">#REF!</definedName>
    <definedName name="TRANSITO_BOLIVIA" localSheetId="1">#REF!</definedName>
    <definedName name="TRANSITO_BOLIVIA">#REF!</definedName>
    <definedName name="transto1" localSheetId="0">#REF!</definedName>
    <definedName name="transto1" localSheetId="1">#REF!</definedName>
    <definedName name="transto1">#REF!</definedName>
    <definedName name="Trasbordo" localSheetId="0">#REF!</definedName>
    <definedName name="Trasbordo" localSheetId="1">#REF!</definedName>
    <definedName name="Trasbordo">#REF!</definedName>
    <definedName name="trasg" localSheetId="0">#REF!</definedName>
    <definedName name="trasg" localSheetId="1">#REF!</definedName>
    <definedName name="trasg">#REF!</definedName>
    <definedName name="via" localSheetId="0">#REF!</definedName>
    <definedName name="via" localSheetId="1">#REF!</definedName>
    <definedName name="via">#REF!</definedName>
    <definedName name="VIA_TERRESTRE" localSheetId="0">#REF!</definedName>
    <definedName name="VIA_TERRESTRE" localSheetId="1">#REF!</definedName>
    <definedName name="VIA_TERRESTRE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1" l="1"/>
  <c r="L58" i="1"/>
  <c r="J58" i="1"/>
  <c r="I58" i="1"/>
  <c r="H58" i="1"/>
  <c r="G58" i="1"/>
  <c r="F58" i="1"/>
  <c r="E58" i="1"/>
  <c r="D58" i="1"/>
  <c r="C58" i="1"/>
  <c r="M57" i="1"/>
  <c r="M56" i="1"/>
  <c r="M55" i="1"/>
  <c r="M54" i="1"/>
  <c r="L53" i="1"/>
  <c r="K53" i="1"/>
  <c r="J53" i="1"/>
  <c r="I53" i="1"/>
  <c r="H53" i="1"/>
  <c r="G53" i="1"/>
  <c r="F53" i="1"/>
  <c r="E53" i="1"/>
  <c r="D53" i="1"/>
  <c r="C53" i="1"/>
  <c r="M52" i="1"/>
  <c r="M51" i="1"/>
  <c r="M50" i="1"/>
  <c r="M49" i="1"/>
  <c r="M48" i="1"/>
  <c r="M47" i="1"/>
  <c r="M46" i="1"/>
  <c r="M45" i="1"/>
  <c r="M40" i="1"/>
  <c r="L39" i="1"/>
  <c r="K39" i="1"/>
  <c r="J39" i="1"/>
  <c r="I39" i="1"/>
  <c r="H39" i="1"/>
  <c r="G39" i="1"/>
  <c r="G37" i="1" s="1"/>
  <c r="F39" i="1"/>
  <c r="E39" i="1"/>
  <c r="D39" i="1"/>
  <c r="C39" i="1"/>
  <c r="L22" i="1"/>
  <c r="L20" i="1"/>
  <c r="L19" i="1"/>
  <c r="L18" i="1"/>
  <c r="L17" i="1"/>
  <c r="L16" i="1"/>
  <c r="L14" i="1"/>
  <c r="L13" i="1"/>
  <c r="L12" i="1"/>
  <c r="L11" i="1"/>
  <c r="L10" i="1"/>
  <c r="L9" i="1"/>
  <c r="L37" i="1" l="1"/>
  <c r="M39" i="1"/>
  <c r="K37" i="1"/>
  <c r="D37" i="1"/>
  <c r="I37" i="1"/>
  <c r="F37" i="1"/>
  <c r="J37" i="1"/>
  <c r="M58" i="1"/>
  <c r="C37" i="1"/>
  <c r="E37" i="1"/>
  <c r="H37" i="1"/>
  <c r="M53" i="1"/>
  <c r="M37" i="1" l="1"/>
</calcChain>
</file>

<file path=xl/sharedStrings.xml><?xml version="1.0" encoding="utf-8"?>
<sst xmlns="http://schemas.openxmlformats.org/spreadsheetml/2006/main" count="167" uniqueCount="63">
  <si>
    <t xml:space="preserve">    TIPO DE NAVES</t>
  </si>
  <si>
    <t>Año 2010-2017</t>
  </si>
  <si>
    <t>Ambito</t>
  </si>
  <si>
    <t>Tipo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</si>
  <si>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</si>
  <si>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</si>
  <si>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</si>
  <si>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</si>
  <si>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</si>
  <si>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</si>
  <si>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</si>
  <si>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</si>
  <si>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Variación (%)</t>
  </si>
  <si>
    <t>Maritimo</t>
  </si>
  <si>
    <t>Portacontenedores</t>
  </si>
  <si>
    <t>Tanquero</t>
  </si>
  <si>
    <t>Granelero</t>
  </si>
  <si>
    <t>Carga General</t>
  </si>
  <si>
    <t>Ro-Ro</t>
  </si>
  <si>
    <t>Pasajero</t>
  </si>
  <si>
    <t>Fluvial</t>
  </si>
  <si>
    <t>Pasajero y carga</t>
  </si>
  <si>
    <t>-</t>
  </si>
  <si>
    <t>Deslizador</t>
  </si>
  <si>
    <t>Empujador</t>
  </si>
  <si>
    <t>Lacustre</t>
  </si>
  <si>
    <t>Fuente: Sistema de Redenaves Electronico APN</t>
  </si>
  <si>
    <t>Elaborado por el área de Estadísticas - APN</t>
  </si>
  <si>
    <t>Movimiento de naves por tipo a nivel nacional,</t>
  </si>
  <si>
    <t>PUERTO</t>
  </si>
  <si>
    <t>TIPO DE NAVE</t>
  </si>
  <si>
    <t>TOTAL</t>
  </si>
  <si>
    <t>Portacontenedor</t>
  </si>
  <si>
    <t>Ro / Ro</t>
  </si>
  <si>
    <t>Pasajeros</t>
  </si>
  <si>
    <t>Pasajero - carga</t>
  </si>
  <si>
    <t>Otros</t>
  </si>
  <si>
    <t>Total</t>
  </si>
  <si>
    <t>Callao</t>
  </si>
  <si>
    <t>Paita</t>
  </si>
  <si>
    <t>Matarani</t>
  </si>
  <si>
    <t>Pisco</t>
  </si>
  <si>
    <t>Ilo</t>
  </si>
  <si>
    <t>Salaverry</t>
  </si>
  <si>
    <t>Bayovar</t>
  </si>
  <si>
    <t>Chancay</t>
  </si>
  <si>
    <t>Eten</t>
  </si>
  <si>
    <t>San Nicolas</t>
  </si>
  <si>
    <t>Supe</t>
  </si>
  <si>
    <t>Talara</t>
  </si>
  <si>
    <t>Zorritos</t>
  </si>
  <si>
    <t>Iquitos</t>
  </si>
  <si>
    <t>Pucallpa</t>
  </si>
  <si>
    <t>Nauta</t>
  </si>
  <si>
    <t>Yurimaguas</t>
  </si>
  <si>
    <t>Puno</t>
  </si>
  <si>
    <t xml:space="preserve">     POR ARQUEO BRUTO</t>
  </si>
  <si>
    <t>Estadísticos</t>
  </si>
  <si>
    <t>Maximo</t>
  </si>
  <si>
    <t>Promedio</t>
  </si>
  <si>
    <t>Minimo</t>
  </si>
  <si>
    <t>Principales tipo de nave recibidos a nivel nacional,</t>
  </si>
  <si>
    <t>Estadisticas de la evolución del arqueo bruto de la nave por tipo,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</si>
</sst>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397E1"/>
        <bgColor indexed="64"/>
      </patternFill>
    </fill>
    <fill>
      <patternFill patternType="solid">
        <fgColor rgb="FF026FA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n">
        <color theme="0" tint="-0.34998626667073579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64"/>
      </top>
      <bottom/>
      <diagonal/>
    </border>
    <border>
      <left style="thick">
        <color theme="0"/>
      </left>
      <right style="medium">
        <color indexed="9"/>
      </right>
      <top style="medium">
        <color indexed="64"/>
      </top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 style="medium">
        <color indexed="9"/>
      </right>
      <top/>
      <bottom style="thick">
        <color theme="0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038ED3"/>
      </bottom>
      <diagonal/>
    </border>
    <border>
      <left/>
      <right/>
      <top/>
      <bottom style="medium">
        <color rgb="FF026FA6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9" fontId="10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3" fontId="2" fillId="2" borderId="0" xfId="2" applyNumberFormat="1" applyFont="1" applyFill="1" applyBorder="1" applyAlignment="1">
      <alignment vertical="center" wrapText="1"/>
    </xf>
    <xf numFmtId="0" fontId="3" fillId="3" borderId="0" xfId="2" applyFont="1" applyFill="1" applyAlignment="1">
      <alignment vertical="center"/>
    </xf>
    <xf numFmtId="49" fontId="3" fillId="3" borderId="0" xfId="2" applyNumberFormat="1" applyFont="1" applyFill="1" applyAlignment="1">
      <alignment vertical="center"/>
    </xf>
    <xf numFmtId="3" fontId="4" fillId="2" borderId="0" xfId="2" applyNumberFormat="1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left" vertical="center" indent="2"/>
    </xf>
    <xf numFmtId="3" fontId="6" fillId="2" borderId="4" xfId="0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left" vertical="center" indent="2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left" vertical="center" indent="2"/>
    </xf>
    <xf numFmtId="3" fontId="6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3" fillId="3" borderId="0" xfId="2" applyFont="1" applyFill="1" applyAlignment="1">
      <alignment horizontal="center" vertical="center"/>
    </xf>
    <xf numFmtId="0" fontId="8" fillId="2" borderId="0" xfId="2" applyFont="1" applyFill="1"/>
    <xf numFmtId="0" fontId="8" fillId="2" borderId="0" xfId="2" applyFont="1" applyFill="1" applyBorder="1"/>
    <xf numFmtId="3" fontId="9" fillId="2" borderId="0" xfId="2" applyNumberFormat="1" applyFont="1" applyFill="1" applyBorder="1" applyAlignment="1">
      <alignment horizontal="center" vertical="center" wrapText="1"/>
    </xf>
    <xf numFmtId="3" fontId="9" fillId="2" borderId="0" xfId="2" applyNumberFormat="1" applyFont="1" applyFill="1" applyBorder="1" applyAlignment="1">
      <alignment horizontal="center" vertical="center"/>
    </xf>
    <xf numFmtId="164" fontId="9" fillId="2" borderId="0" xfId="4" applyNumberFormat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 indent="2"/>
    </xf>
    <xf numFmtId="0" fontId="6" fillId="2" borderId="0" xfId="2" applyFont="1" applyFill="1" applyBorder="1" applyAlignment="1">
      <alignment horizontal="center"/>
    </xf>
    <xf numFmtId="3" fontId="6" fillId="2" borderId="0" xfId="2" applyNumberFormat="1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center"/>
    </xf>
    <xf numFmtId="0" fontId="8" fillId="2" borderId="12" xfId="2" applyFont="1" applyFill="1" applyBorder="1" applyAlignment="1">
      <alignment horizontal="left" indent="2"/>
    </xf>
    <xf numFmtId="0" fontId="8" fillId="2" borderId="12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right" indent="2"/>
    </xf>
    <xf numFmtId="0" fontId="1" fillId="2" borderId="0" xfId="2" applyNumberFormat="1" applyFill="1" applyBorder="1"/>
    <xf numFmtId="0" fontId="8" fillId="2" borderId="0" xfId="2" applyFont="1" applyFill="1" applyAlignment="1">
      <alignment horizontal="right" indent="2"/>
    </xf>
    <xf numFmtId="0" fontId="0" fillId="2" borderId="0" xfId="0" applyFill="1" applyAlignment="1"/>
    <xf numFmtId="0" fontId="13" fillId="5" borderId="0" xfId="0" applyFont="1" applyFill="1" applyAlignment="1">
      <alignment horizontal="center" vertical="center" wrapText="1"/>
    </xf>
    <xf numFmtId="17" fontId="13" fillId="5" borderId="0" xfId="0" applyNumberFormat="1" applyFont="1" applyFill="1" applyAlignment="1">
      <alignment horizontal="center" vertical="center" wrapText="1"/>
    </xf>
    <xf numFmtId="17" fontId="13" fillId="5" borderId="0" xfId="0" applyNumberFormat="1" applyFont="1" applyFill="1" applyAlignment="1">
      <alignment vertical="center" wrapText="1"/>
    </xf>
    <xf numFmtId="0" fontId="14" fillId="2" borderId="0" xfId="0" applyFont="1" applyFill="1"/>
    <xf numFmtId="17" fontId="7" fillId="2" borderId="0" xfId="0" applyNumberFormat="1" applyFont="1" applyFill="1"/>
    <xf numFmtId="0" fontId="15" fillId="6" borderId="0" xfId="0" applyFont="1" applyFill="1" applyBorder="1"/>
    <xf numFmtId="3" fontId="16" fillId="6" borderId="0" xfId="0" applyNumberFormat="1" applyFont="1" applyFill="1" applyBorder="1" applyAlignment="1">
      <alignment horizontal="right"/>
    </xf>
    <xf numFmtId="3" fontId="6" fillId="6" borderId="0" xfId="0" applyNumberFormat="1" applyFont="1" applyFill="1" applyBorder="1" applyAlignment="1">
      <alignment horizontal="right"/>
    </xf>
    <xf numFmtId="0" fontId="6" fillId="2" borderId="14" xfId="3" applyFont="1" applyFill="1" applyBorder="1" applyAlignment="1">
      <alignment horizontal="left" vertical="center" indent="1"/>
    </xf>
    <xf numFmtId="3" fontId="6" fillId="2" borderId="14" xfId="3" applyNumberFormat="1" applyFont="1" applyFill="1" applyBorder="1" applyAlignment="1">
      <alignment horizontal="right" vertical="center"/>
    </xf>
    <xf numFmtId="3" fontId="6" fillId="6" borderId="14" xfId="3" applyNumberFormat="1" applyFont="1" applyFill="1" applyBorder="1" applyAlignment="1">
      <alignment horizontal="right" vertical="center"/>
    </xf>
    <xf numFmtId="0" fontId="15" fillId="6" borderId="14" xfId="0" applyFont="1" applyFill="1" applyBorder="1"/>
    <xf numFmtId="3" fontId="16" fillId="6" borderId="14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3" fontId="6" fillId="2" borderId="14" xfId="0" applyNumberFormat="1" applyFont="1" applyFill="1" applyBorder="1"/>
    <xf numFmtId="165" fontId="6" fillId="2" borderId="14" xfId="0" applyNumberFormat="1" applyFont="1" applyFill="1" applyBorder="1"/>
    <xf numFmtId="0" fontId="6" fillId="6" borderId="14" xfId="3" applyFont="1" applyFill="1" applyBorder="1" applyAlignment="1">
      <alignment horizontal="left" vertical="center" indent="1"/>
    </xf>
    <xf numFmtId="3" fontId="6" fillId="2" borderId="0" xfId="0" applyNumberFormat="1" applyFont="1" applyFill="1" applyBorder="1" applyAlignment="1">
      <alignment horizontal="right"/>
    </xf>
    <xf numFmtId="0" fontId="6" fillId="2" borderId="16" xfId="3" applyFont="1" applyFill="1" applyBorder="1" applyAlignment="1">
      <alignment horizontal="left" vertical="center" indent="1"/>
    </xf>
    <xf numFmtId="0" fontId="6" fillId="2" borderId="17" xfId="0" applyFont="1" applyFill="1" applyBorder="1" applyAlignment="1">
      <alignment horizontal="right"/>
    </xf>
    <xf numFmtId="0" fontId="6" fillId="2" borderId="17" xfId="0" applyFont="1" applyFill="1" applyBorder="1"/>
    <xf numFmtId="0" fontId="17" fillId="3" borderId="0" xfId="2" applyFont="1" applyFill="1" applyAlignment="1">
      <alignment vertical="center"/>
    </xf>
    <xf numFmtId="0" fontId="18" fillId="2" borderId="0" xfId="2" applyFont="1" applyFill="1" applyBorder="1"/>
    <xf numFmtId="0" fontId="18" fillId="2" borderId="0" xfId="2" applyFont="1" applyFill="1"/>
    <xf numFmtId="3" fontId="4" fillId="7" borderId="2" xfId="2" applyNumberFormat="1" applyFont="1" applyFill="1" applyBorder="1" applyAlignment="1">
      <alignment horizontal="center" vertical="center" wrapText="1"/>
    </xf>
    <xf numFmtId="3" fontId="4" fillId="9" borderId="0" xfId="2" applyNumberFormat="1" applyFont="1" applyFill="1" applyBorder="1" applyAlignment="1">
      <alignment horizontal="center" vertical="center"/>
    </xf>
    <xf numFmtId="3" fontId="4" fillId="7" borderId="10" xfId="2" applyNumberFormat="1" applyFont="1" applyFill="1" applyBorder="1" applyAlignment="1">
      <alignment horizontal="center" vertical="center" wrapText="1"/>
    </xf>
    <xf numFmtId="0" fontId="8" fillId="8" borderId="0" xfId="2" applyFont="1" applyFill="1" applyBorder="1" applyAlignment="1">
      <alignment horizontal="left" indent="2"/>
    </xf>
    <xf numFmtId="3" fontId="6" fillId="8" borderId="0" xfId="2" applyNumberFormat="1" applyFont="1" applyFill="1" applyBorder="1" applyAlignment="1">
      <alignment horizontal="center" vertical="center"/>
    </xf>
    <xf numFmtId="3" fontId="11" fillId="8" borderId="0" xfId="2" applyNumberFormat="1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center"/>
    </xf>
    <xf numFmtId="0" fontId="6" fillId="8" borderId="0" xfId="2" applyFont="1" applyFill="1" applyBorder="1" applyAlignment="1">
      <alignment horizontal="left" indent="2"/>
    </xf>
    <xf numFmtId="3" fontId="8" fillId="8" borderId="0" xfId="2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3" fontId="4" fillId="7" borderId="6" xfId="2" applyNumberFormat="1" applyFont="1" applyFill="1" applyBorder="1" applyAlignment="1">
      <alignment horizontal="center" vertical="center" wrapText="1"/>
    </xf>
    <xf numFmtId="3" fontId="4" fillId="7" borderId="9" xfId="2" applyNumberFormat="1" applyFont="1" applyFill="1" applyBorder="1" applyAlignment="1">
      <alignment horizontal="center" vertical="center" wrapText="1"/>
    </xf>
    <xf numFmtId="3" fontId="4" fillId="7" borderId="7" xfId="2" applyNumberFormat="1" applyFont="1" applyFill="1" applyBorder="1" applyAlignment="1">
      <alignment horizontal="center" vertical="center" wrapText="1"/>
    </xf>
    <xf numFmtId="3" fontId="4" fillId="7" borderId="1" xfId="2" applyNumberFormat="1" applyFont="1" applyFill="1" applyBorder="1" applyAlignment="1">
      <alignment horizontal="center" vertical="center" wrapText="1"/>
    </xf>
    <xf numFmtId="3" fontId="4" fillId="7" borderId="8" xfId="2" applyNumberFormat="1" applyFont="1" applyFill="1" applyBorder="1" applyAlignment="1">
      <alignment horizontal="center" vertical="center" wrapText="1"/>
    </xf>
    <xf numFmtId="3" fontId="4" fillId="7" borderId="11" xfId="2" applyNumberFormat="1" applyFont="1" applyFill="1" applyBorder="1" applyAlignment="1">
      <alignment horizontal="center" vertical="center" wrapText="1"/>
    </xf>
    <xf numFmtId="3" fontId="2" fillId="7" borderId="18" xfId="2" applyNumberFormat="1" applyFont="1" applyFill="1" applyBorder="1" applyAlignment="1">
      <alignment horizontal="center" vertical="center" wrapText="1"/>
    </xf>
    <xf numFmtId="0" fontId="20" fillId="3" borderId="0" xfId="2" applyFont="1" applyFill="1" applyAlignment="1">
      <alignment horizontal="center" vertical="center"/>
    </xf>
    <xf numFmtId="49" fontId="20" fillId="3" borderId="0" xfId="2" applyNumberFormat="1" applyFont="1" applyFill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15" xfId="3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</cellXfs>
  <cellStyles count="5">
    <cellStyle name="Normal" xfId="0" builtinId="0"/>
    <cellStyle name="Normal 11" xfId="2"/>
    <cellStyle name="Normal 2" xfId="3"/>
    <cellStyle name="Porcentaje" xfId="1" builtinId="5"/>
    <cellStyle name="Porcentaj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microsoft.com/office/2007/relationships/hdphoto" Target="../media/hdphoto2.wdp"/><Relationship Id="rId18" Type="http://schemas.openxmlformats.org/officeDocument/2006/relationships/image" Target="../media/image14.png"/><Relationship Id="rId3" Type="http://schemas.openxmlformats.org/officeDocument/2006/relationships/image" Target="../media/image3.png"/><Relationship Id="rId7" Type="http://schemas.microsoft.com/office/2007/relationships/hdphoto" Target="../media/hdphoto1.wdp"/><Relationship Id="rId12" Type="http://schemas.openxmlformats.org/officeDocument/2006/relationships/image" Target="../media/image11.png"/><Relationship Id="rId17" Type="http://schemas.microsoft.com/office/2007/relationships/hdphoto" Target="../media/hdphoto4.wdp"/><Relationship Id="rId2" Type="http://schemas.openxmlformats.org/officeDocument/2006/relationships/image" Target="../media/image2.png"/><Relationship Id="rId16" Type="http://schemas.openxmlformats.org/officeDocument/2006/relationships/image" Target="../media/image13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jpeg"/><Relationship Id="rId15" Type="http://schemas.microsoft.com/office/2007/relationships/hdphoto" Target="../media/hdphoto3.wdp"/><Relationship Id="rId10" Type="http://schemas.openxmlformats.org/officeDocument/2006/relationships/image" Target="../media/image9.png"/><Relationship Id="rId4" Type="http://schemas.openxmlformats.org/officeDocument/2006/relationships/image" Target="../media/image4.jpeg"/><Relationship Id="rId9" Type="http://schemas.openxmlformats.org/officeDocument/2006/relationships/image" Target="../media/image8.png"/><Relationship Id="rId14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711476</xdr:colOff>
      <xdr:row>2</xdr:row>
      <xdr:rowOff>129209</xdr:rowOff>
    </xdr:from>
    <xdr:to>
      <xdr:col>1</xdr:col>
      <xdr:colOff>1333500</xdr:colOff>
      <xdr:row>5</xdr:row>
      <xdr:rowOff>82827</xdr:rowOff>
    </xdr:to>
    <xdr:pic>
      <xdr:nvPicPr>
        <xdr:cNvPr id="2" name="Imagen 1" descr="C:\Users\ssoncco\Desktop\Travel-12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867" y="858079"/>
          <a:ext cx="622024" cy="5168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742028</xdr:colOff>
      <xdr:row>29</xdr:row>
      <xdr:rowOff>173823</xdr:rowOff>
    </xdr:from>
    <xdr:to>
      <xdr:col>4</xdr:col>
      <xdr:colOff>707942</xdr:colOff>
      <xdr:row>32</xdr:row>
      <xdr:rowOff>164919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981" t="51784" r="80171" b="41652"/>
        <a:stretch/>
      </xdr:blipFill>
      <xdr:spPr>
        <a:xfrm>
          <a:off x="3823158" y="5988214"/>
          <a:ext cx="769327" cy="562596"/>
        </a:xfrm>
        <a:prstGeom prst="rect">
          <a:avLst/>
        </a:prstGeom>
      </xdr:spPr>
    </xdr:pic>
    <xdr:clientData/>
  </xdr:twoCellAnchor>
  <xdr:twoCellAnchor editAs="oneCell">
    <xdr:from>
      <xdr:col>4</xdr:col>
      <xdr:colOff>761142</xdr:colOff>
      <xdr:row>30</xdr:row>
      <xdr:rowOff>16053</xdr:rowOff>
    </xdr:from>
    <xdr:to>
      <xdr:col>5</xdr:col>
      <xdr:colOff>627026</xdr:colOff>
      <xdr:row>32</xdr:row>
      <xdr:rowOff>156731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797" t="51784" r="64801" b="42129"/>
        <a:stretch/>
      </xdr:blipFill>
      <xdr:spPr>
        <a:xfrm>
          <a:off x="4637817" y="6578778"/>
          <a:ext cx="713609" cy="521678"/>
        </a:xfrm>
        <a:prstGeom prst="rect">
          <a:avLst/>
        </a:prstGeom>
      </xdr:spPr>
    </xdr:pic>
    <xdr:clientData/>
  </xdr:twoCellAnchor>
  <xdr:twoCellAnchor editAs="oneCell">
    <xdr:from>
      <xdr:col>6</xdr:col>
      <xdr:colOff>734701</xdr:colOff>
      <xdr:row>30</xdr:row>
      <xdr:rowOff>47783</xdr:rowOff>
    </xdr:from>
    <xdr:to>
      <xdr:col>7</xdr:col>
      <xdr:colOff>683412</xdr:colOff>
      <xdr:row>32</xdr:row>
      <xdr:rowOff>179667</xdr:rowOff>
    </xdr:to>
    <xdr:pic>
      <xdr:nvPicPr>
        <xdr:cNvPr id="7" name="9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382" t="51784" r="48216" b="42232"/>
        <a:stretch/>
      </xdr:blipFill>
      <xdr:spPr>
        <a:xfrm>
          <a:off x="6221101" y="6610508"/>
          <a:ext cx="710711" cy="512884"/>
        </a:xfrm>
        <a:prstGeom prst="rect">
          <a:avLst/>
        </a:prstGeom>
      </xdr:spPr>
    </xdr:pic>
    <xdr:clientData/>
  </xdr:twoCellAnchor>
  <xdr:twoCellAnchor editAs="oneCell">
    <xdr:from>
      <xdr:col>11</xdr:col>
      <xdr:colOff>159696</xdr:colOff>
      <xdr:row>30</xdr:row>
      <xdr:rowOff>8283</xdr:rowOff>
    </xdr:from>
    <xdr:to>
      <xdr:col>12</xdr:col>
      <xdr:colOff>79101</xdr:colOff>
      <xdr:row>32</xdr:row>
      <xdr:rowOff>147495</xdr:rowOff>
    </xdr:to>
    <xdr:pic>
      <xdr:nvPicPr>
        <xdr:cNvPr id="8" name="1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133" t="51784" r="59688" b="42147"/>
        <a:stretch/>
      </xdr:blipFill>
      <xdr:spPr>
        <a:xfrm>
          <a:off x="9456096" y="6571008"/>
          <a:ext cx="681405" cy="520212"/>
        </a:xfrm>
        <a:prstGeom prst="rect">
          <a:avLst/>
        </a:prstGeom>
      </xdr:spPr>
    </xdr:pic>
    <xdr:clientData/>
  </xdr:twoCellAnchor>
  <xdr:twoCellAnchor editAs="oneCell">
    <xdr:from>
      <xdr:col>9</xdr:col>
      <xdr:colOff>118920</xdr:colOff>
      <xdr:row>29</xdr:row>
      <xdr:rowOff>150996</xdr:rowOff>
    </xdr:from>
    <xdr:to>
      <xdr:col>10</xdr:col>
      <xdr:colOff>124049</xdr:colOff>
      <xdr:row>32</xdr:row>
      <xdr:rowOff>178392</xdr:rowOff>
    </xdr:to>
    <xdr:pic>
      <xdr:nvPicPr>
        <xdr:cNvPr id="9" name="11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7991" t="51784" r="26178" b="41634"/>
        <a:stretch/>
      </xdr:blipFill>
      <xdr:spPr>
        <a:xfrm>
          <a:off x="7891320" y="6523221"/>
          <a:ext cx="767129" cy="598896"/>
        </a:xfrm>
        <a:prstGeom prst="rect">
          <a:avLst/>
        </a:prstGeom>
      </xdr:spPr>
    </xdr:pic>
    <xdr:clientData/>
  </xdr:twoCellAnchor>
  <xdr:twoCellAnchor editAs="oneCell">
    <xdr:from>
      <xdr:col>7</xdr:col>
      <xdr:colOff>706318</xdr:colOff>
      <xdr:row>30</xdr:row>
      <xdr:rowOff>137171</xdr:rowOff>
    </xdr:from>
    <xdr:to>
      <xdr:col>8</xdr:col>
      <xdr:colOff>706318</xdr:colOff>
      <xdr:row>32</xdr:row>
      <xdr:rowOff>151825</xdr:rowOff>
    </xdr:to>
    <xdr:pic>
      <xdr:nvPicPr>
        <xdr:cNvPr id="10" name="12 Imagen" descr="C:\Users\ssoncco\Desktop\empujador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4718" y="6699896"/>
          <a:ext cx="762000" cy="395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82606</xdr:colOff>
      <xdr:row>30</xdr:row>
      <xdr:rowOff>45873</xdr:rowOff>
    </xdr:from>
    <xdr:to>
      <xdr:col>11</xdr:col>
      <xdr:colOff>190280</xdr:colOff>
      <xdr:row>32</xdr:row>
      <xdr:rowOff>128699</xdr:rowOff>
    </xdr:to>
    <xdr:pic>
      <xdr:nvPicPr>
        <xdr:cNvPr id="11" name="Imagen 10" descr="Z:\Imagenes\desllizador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7006" y="6608598"/>
          <a:ext cx="869674" cy="4638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728649</xdr:colOff>
      <xdr:row>30</xdr:row>
      <xdr:rowOff>21023</xdr:rowOff>
    </xdr:from>
    <xdr:to>
      <xdr:col>6</xdr:col>
      <xdr:colOff>587844</xdr:colOff>
      <xdr:row>32</xdr:row>
      <xdr:rowOff>170110</xdr:rowOff>
    </xdr:to>
    <xdr:pic>
      <xdr:nvPicPr>
        <xdr:cNvPr id="12" name="Imagen 11" descr="C:\Users\ssoncco\Desktop\roro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3049" y="6583748"/>
          <a:ext cx="621195" cy="5300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901037</xdr:colOff>
      <xdr:row>16</xdr:row>
      <xdr:rowOff>160627</xdr:rowOff>
    </xdr:from>
    <xdr:to>
      <xdr:col>1</xdr:col>
      <xdr:colOff>1218537</xdr:colOff>
      <xdr:row>18</xdr:row>
      <xdr:rowOff>22832</xdr:rowOff>
    </xdr:to>
    <xdr:pic>
      <xdr:nvPicPr>
        <xdr:cNvPr id="13" name="4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2399" b="57323" l="20397" r="24585"/>
                  </a14:imgEffect>
                </a14:imgLayer>
              </a14:imgProps>
            </a:ext>
          </a:extLst>
        </a:blip>
        <a:srcRect l="19874" t="51784" r="74891" b="42062"/>
        <a:stretch/>
      </xdr:blipFill>
      <xdr:spPr>
        <a:xfrm>
          <a:off x="1381428" y="3689018"/>
          <a:ext cx="317500" cy="243205"/>
        </a:xfrm>
        <a:prstGeom prst="rect">
          <a:avLst/>
        </a:prstGeom>
      </xdr:spPr>
    </xdr:pic>
    <xdr:clientData/>
  </xdr:twoCellAnchor>
  <xdr:twoCellAnchor editAs="oneCell">
    <xdr:from>
      <xdr:col>1</xdr:col>
      <xdr:colOff>861612</xdr:colOff>
      <xdr:row>9</xdr:row>
      <xdr:rowOff>168275</xdr:rowOff>
    </xdr:from>
    <xdr:to>
      <xdr:col>1</xdr:col>
      <xdr:colOff>1171492</xdr:colOff>
      <xdr:row>11</xdr:row>
      <xdr:rowOff>14605</xdr:rowOff>
    </xdr:to>
    <xdr:pic>
      <xdr:nvPicPr>
        <xdr:cNvPr id="14" name="5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 rotWithShape="1"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2393" b="57262" l="30337" r="34659"/>
                  </a14:imgEffect>
                </a14:imgLayer>
              </a14:imgProps>
            </a:ext>
          </a:extLst>
        </a:blip>
        <a:srcRect l="29797" t="51784" r="64801" b="42129"/>
        <a:stretch/>
      </xdr:blipFill>
      <xdr:spPr>
        <a:xfrm>
          <a:off x="1342003" y="2363166"/>
          <a:ext cx="309880" cy="227330"/>
        </a:xfrm>
        <a:prstGeom prst="rect">
          <a:avLst/>
        </a:prstGeom>
      </xdr:spPr>
    </xdr:pic>
    <xdr:clientData/>
  </xdr:twoCellAnchor>
  <xdr:twoCellAnchor editAs="oneCell">
    <xdr:from>
      <xdr:col>1</xdr:col>
      <xdr:colOff>803109</xdr:colOff>
      <xdr:row>7</xdr:row>
      <xdr:rowOff>140804</xdr:rowOff>
    </xdr:from>
    <xdr:to>
      <xdr:col>1</xdr:col>
      <xdr:colOff>1161249</xdr:colOff>
      <xdr:row>9</xdr:row>
      <xdr:rowOff>46796</xdr:rowOff>
    </xdr:to>
    <xdr:pic>
      <xdr:nvPicPr>
        <xdr:cNvPr id="15" name="8 Image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2425" b="57554" l="25281" r="29335"/>
                  </a14:imgEffect>
                </a14:imgLayer>
              </a14:imgProps>
            </a:ext>
          </a:extLst>
        </a:blip>
        <a:srcRect l="24774" t="51784" r="70158" b="41805"/>
        <a:stretch/>
      </xdr:blipFill>
      <xdr:spPr>
        <a:xfrm>
          <a:off x="1283500" y="1946413"/>
          <a:ext cx="358140" cy="295275"/>
        </a:xfrm>
        <a:prstGeom prst="rect">
          <a:avLst/>
        </a:prstGeom>
      </xdr:spPr>
    </xdr:pic>
    <xdr:clientData/>
  </xdr:twoCellAnchor>
  <xdr:twoCellAnchor editAs="oneCell">
    <xdr:from>
      <xdr:col>1</xdr:col>
      <xdr:colOff>862910</xdr:colOff>
      <xdr:row>12</xdr:row>
      <xdr:rowOff>154581</xdr:rowOff>
    </xdr:from>
    <xdr:to>
      <xdr:col>1</xdr:col>
      <xdr:colOff>1193110</xdr:colOff>
      <xdr:row>14</xdr:row>
      <xdr:rowOff>11706</xdr:rowOff>
    </xdr:to>
    <xdr:pic>
      <xdr:nvPicPr>
        <xdr:cNvPr id="16" name="9 Image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2382" b="57170" l="46922" r="51244"/>
                  </a14:imgEffect>
                </a14:imgLayer>
              </a14:imgProps>
            </a:ext>
          </a:extLst>
        </a:blip>
        <a:srcRect l="46382" t="51784" r="48216" b="42232"/>
        <a:stretch/>
      </xdr:blipFill>
      <xdr:spPr>
        <a:xfrm>
          <a:off x="1343301" y="2920972"/>
          <a:ext cx="330200" cy="238125"/>
        </a:xfrm>
        <a:prstGeom prst="rect">
          <a:avLst/>
        </a:prstGeom>
      </xdr:spPr>
    </xdr:pic>
    <xdr:clientData/>
  </xdr:twoCellAnchor>
  <xdr:twoCellAnchor editAs="oneCell">
    <xdr:from>
      <xdr:col>1</xdr:col>
      <xdr:colOff>894797</xdr:colOff>
      <xdr:row>18</xdr:row>
      <xdr:rowOff>130948</xdr:rowOff>
    </xdr:from>
    <xdr:to>
      <xdr:col>1</xdr:col>
      <xdr:colOff>1263732</xdr:colOff>
      <xdr:row>20</xdr:row>
      <xdr:rowOff>37603</xdr:rowOff>
    </xdr:to>
    <xdr:pic>
      <xdr:nvPicPr>
        <xdr:cNvPr id="17" name="11 Imagen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 rotWithShape="1"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2333" b="57667" l="68500" r="73188">
                      <a14:foregroundMark x1="71375" y1="54667" x2="71375" y2="54667"/>
                      <a14:foregroundMark x1="70813" y1="54556" x2="70813" y2="54556"/>
                      <a14:foregroundMark x1="69938" y1="54444" x2="69938" y2="54444"/>
                      <a14:foregroundMark x1="69625" y1="54444" x2="69625" y2="54444"/>
                      <a14:foregroundMark x1="69313" y1="54222" x2="69313" y2="54222"/>
                      <a14:foregroundMark x1="69000" y1="54333" x2="69000" y2="54333"/>
                      <a14:foregroundMark x1="68500" y1="55444" x2="68500" y2="55444"/>
                      <a14:foregroundMark x1="71250" y1="54111" x2="71250" y2="54111"/>
                      <a14:foregroundMark x1="72250" y1="53667" x2="72250" y2="53667"/>
                    </a14:backgroundRemoval>
                  </a14:imgEffect>
                </a14:imgLayer>
              </a14:imgProps>
            </a:ext>
          </a:extLst>
        </a:blip>
        <a:srcRect l="67991" t="51784" r="26178" b="41634"/>
        <a:stretch/>
      </xdr:blipFill>
      <xdr:spPr>
        <a:xfrm>
          <a:off x="1375188" y="4040339"/>
          <a:ext cx="368935" cy="287655"/>
        </a:xfrm>
        <a:prstGeom prst="rect">
          <a:avLst/>
        </a:prstGeom>
      </xdr:spPr>
    </xdr:pic>
    <xdr:clientData/>
  </xdr:twoCellAnchor>
  <xdr:twoCellAnchor editAs="oneCell">
    <xdr:from>
      <xdr:col>1</xdr:col>
      <xdr:colOff>861391</xdr:colOff>
      <xdr:row>14</xdr:row>
      <xdr:rowOff>183212</xdr:rowOff>
    </xdr:from>
    <xdr:to>
      <xdr:col>1</xdr:col>
      <xdr:colOff>1294461</xdr:colOff>
      <xdr:row>15</xdr:row>
      <xdr:rowOff>167337</xdr:rowOff>
    </xdr:to>
    <xdr:pic>
      <xdr:nvPicPr>
        <xdr:cNvPr id="18" name="12 Imagen" descr="C:\Users\ssoncco\Desktop\empujador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782" y="3330603"/>
          <a:ext cx="433070" cy="174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838807</xdr:colOff>
      <xdr:row>18</xdr:row>
      <xdr:rowOff>49060</xdr:rowOff>
    </xdr:from>
    <xdr:to>
      <xdr:col>1</xdr:col>
      <xdr:colOff>1196312</xdr:colOff>
      <xdr:row>19</xdr:row>
      <xdr:rowOff>5245</xdr:rowOff>
    </xdr:to>
    <xdr:pic>
      <xdr:nvPicPr>
        <xdr:cNvPr id="19" name="Imagen 18" descr="Z:\Imagenes\desllizador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backgroundRemoval t="9910" b="95495" l="6667" r="95238">
                      <a14:foregroundMark x1="86667" y1="31532" x2="86667" y2="31532"/>
                      <a14:foregroundMark x1="68095" y1="38739" x2="68095" y2="38739"/>
                      <a14:foregroundMark x1="61429" y1="37838" x2="61429" y2="37838"/>
                      <a14:foregroundMark x1="51429" y1="37838" x2="51429" y2="37838"/>
                      <a14:foregroundMark x1="45714" y1="28829" x2="45714" y2="28829"/>
                      <a14:foregroundMark x1="38095" y1="18018" x2="38095" y2="18018"/>
                      <a14:foregroundMark x1="37143" y1="18919" x2="37143" y2="18919"/>
                      <a14:foregroundMark x1="6667" y1="49550" x2="6667" y2="49550"/>
                      <a14:foregroundMark x1="42857" y1="96396" x2="42857" y2="96396"/>
                      <a14:foregroundMark x1="95238" y1="24324" x2="95238" y2="2432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198" y="3958451"/>
          <a:ext cx="357505" cy="1466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809459</xdr:colOff>
      <xdr:row>11</xdr:row>
      <xdr:rowOff>186856</xdr:rowOff>
    </xdr:from>
    <xdr:to>
      <xdr:col>1</xdr:col>
      <xdr:colOff>1162519</xdr:colOff>
      <xdr:row>13</xdr:row>
      <xdr:rowOff>12231</xdr:rowOff>
    </xdr:to>
    <xdr:pic>
      <xdr:nvPicPr>
        <xdr:cNvPr id="20" name="Imagen 19" descr="C:\Users\ssoncco\Desktop\roro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BEBA8EAE-BF5A-486C-A8C5-ECC9F3942E4B}">
              <a14:imgProps xmlns:a14="http://schemas.microsoft.com/office/drawing/2010/main">
                <a14:imgLayer r:embed="rId17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850" y="2762747"/>
          <a:ext cx="353060" cy="206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846952</xdr:colOff>
      <xdr:row>10</xdr:row>
      <xdr:rowOff>167750</xdr:rowOff>
    </xdr:from>
    <xdr:to>
      <xdr:col>1</xdr:col>
      <xdr:colOff>1164452</xdr:colOff>
      <xdr:row>12</xdr:row>
      <xdr:rowOff>29955</xdr:rowOff>
    </xdr:to>
    <xdr:pic>
      <xdr:nvPicPr>
        <xdr:cNvPr id="21" name="4 Imagen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2399" b="57323" l="20397" r="24585"/>
                  </a14:imgEffect>
                </a14:imgLayer>
              </a14:imgProps>
            </a:ext>
          </a:extLst>
        </a:blip>
        <a:srcRect l="19874" t="51784" r="74891" b="42062"/>
        <a:stretch/>
      </xdr:blipFill>
      <xdr:spPr>
        <a:xfrm>
          <a:off x="1327343" y="2553141"/>
          <a:ext cx="317500" cy="243205"/>
        </a:xfrm>
        <a:prstGeom prst="rect">
          <a:avLst/>
        </a:prstGeom>
      </xdr:spPr>
    </xdr:pic>
    <xdr:clientData/>
  </xdr:twoCellAnchor>
  <xdr:twoCellAnchor editAs="oneCell">
    <xdr:from>
      <xdr:col>1</xdr:col>
      <xdr:colOff>817190</xdr:colOff>
      <xdr:row>8</xdr:row>
      <xdr:rowOff>187905</xdr:rowOff>
    </xdr:from>
    <xdr:to>
      <xdr:col>1</xdr:col>
      <xdr:colOff>1170885</xdr:colOff>
      <xdr:row>10</xdr:row>
      <xdr:rowOff>65350</xdr:rowOff>
    </xdr:to>
    <xdr:pic>
      <xdr:nvPicPr>
        <xdr:cNvPr id="22" name="1 Imagen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 rotWithShape="1">
        <a:blip xmlns:r="http://schemas.openxmlformats.org/officeDocument/2006/relationships" r:embed="rId18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2440" b="57692" l="14566" r="19244"/>
                  </a14:imgEffect>
                </a14:imgLayer>
              </a14:imgProps>
            </a:ext>
          </a:extLst>
        </a:blip>
        <a:srcRect l="13981" t="51784" r="80171" b="41652"/>
        <a:stretch/>
      </xdr:blipFill>
      <xdr:spPr>
        <a:xfrm>
          <a:off x="1297581" y="2192296"/>
          <a:ext cx="353695" cy="258445"/>
        </a:xfrm>
        <a:prstGeom prst="rect">
          <a:avLst/>
        </a:prstGeom>
      </xdr:spPr>
    </xdr:pic>
    <xdr:clientData/>
  </xdr:twoCellAnchor>
  <xdr:twoCellAnchor editAs="oneCell">
    <xdr:from>
      <xdr:col>1</xdr:col>
      <xdr:colOff>905013</xdr:colOff>
      <xdr:row>15</xdr:row>
      <xdr:rowOff>128076</xdr:rowOff>
    </xdr:from>
    <xdr:to>
      <xdr:col>1</xdr:col>
      <xdr:colOff>1235213</xdr:colOff>
      <xdr:row>16</xdr:row>
      <xdr:rowOff>175701</xdr:rowOff>
    </xdr:to>
    <xdr:pic>
      <xdr:nvPicPr>
        <xdr:cNvPr id="23" name="9 Imagen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2382" b="57170" l="46922" r="51244"/>
                  </a14:imgEffect>
                </a14:imgLayer>
              </a14:imgProps>
            </a:ext>
          </a:extLst>
        </a:blip>
        <a:srcRect l="46382" t="51784" r="48216" b="42232"/>
        <a:stretch/>
      </xdr:blipFill>
      <xdr:spPr>
        <a:xfrm>
          <a:off x="1385404" y="3465967"/>
          <a:ext cx="330200" cy="238125"/>
        </a:xfrm>
        <a:prstGeom prst="rect">
          <a:avLst/>
        </a:prstGeom>
      </xdr:spPr>
    </xdr:pic>
    <xdr:clientData/>
  </xdr:twoCellAnchor>
  <xdr:twoCellAnchor editAs="oneCell">
    <xdr:from>
      <xdr:col>1</xdr:col>
      <xdr:colOff>873650</xdr:colOff>
      <xdr:row>20</xdr:row>
      <xdr:rowOff>190252</xdr:rowOff>
    </xdr:from>
    <xdr:to>
      <xdr:col>1</xdr:col>
      <xdr:colOff>1203850</xdr:colOff>
      <xdr:row>22</xdr:row>
      <xdr:rowOff>47377</xdr:rowOff>
    </xdr:to>
    <xdr:pic>
      <xdr:nvPicPr>
        <xdr:cNvPr id="24" name="9 Image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2382" b="57170" l="46922" r="51244"/>
                  </a14:imgEffect>
                </a14:imgLayer>
              </a14:imgProps>
            </a:ext>
          </a:extLst>
        </a:blip>
        <a:srcRect l="46382" t="51784" r="48216" b="42232"/>
        <a:stretch/>
      </xdr:blipFill>
      <xdr:spPr>
        <a:xfrm>
          <a:off x="1354041" y="4480643"/>
          <a:ext cx="330200" cy="238125"/>
        </a:xfrm>
        <a:prstGeom prst="rect">
          <a:avLst/>
        </a:prstGeom>
      </xdr:spPr>
    </xdr:pic>
    <xdr:clientData/>
  </xdr:twoCellAnchor>
  <xdr:twoCellAnchor editAs="oneCell">
    <xdr:from>
      <xdr:col>2</xdr:col>
      <xdr:colOff>223630</xdr:colOff>
      <xdr:row>29</xdr:row>
      <xdr:rowOff>173935</xdr:rowOff>
    </xdr:from>
    <xdr:to>
      <xdr:col>2</xdr:col>
      <xdr:colOff>1010478</xdr:colOff>
      <xdr:row>33</xdr:row>
      <xdr:rowOff>8283</xdr:rowOff>
    </xdr:to>
    <xdr:pic>
      <xdr:nvPicPr>
        <xdr:cNvPr id="25" name="8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 rotWithShape="1"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2425" b="57554" l="25281" r="29335"/>
                  </a14:imgEffect>
                </a14:imgLayer>
              </a14:imgProps>
            </a:ext>
          </a:extLst>
        </a:blip>
        <a:srcRect l="24774" t="51784" r="70158" b="41805"/>
        <a:stretch/>
      </xdr:blipFill>
      <xdr:spPr>
        <a:xfrm>
          <a:off x="2062369" y="5988326"/>
          <a:ext cx="786848" cy="604631"/>
        </a:xfrm>
        <a:prstGeom prst="rect">
          <a:avLst/>
        </a:prstGeom>
      </xdr:spPr>
    </xdr:pic>
    <xdr:clientData/>
  </xdr:twoCellAnchor>
  <xdr:twoCellAnchor editAs="oneCell">
    <xdr:from>
      <xdr:col>2</xdr:col>
      <xdr:colOff>1217541</xdr:colOff>
      <xdr:row>29</xdr:row>
      <xdr:rowOff>157370</xdr:rowOff>
    </xdr:from>
    <xdr:to>
      <xdr:col>4</xdr:col>
      <xdr:colOff>16566</xdr:colOff>
      <xdr:row>32</xdr:row>
      <xdr:rowOff>165652</xdr:rowOff>
    </xdr:to>
    <xdr:pic>
      <xdr:nvPicPr>
        <xdr:cNvPr id="26" name="4 Imagen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2399" b="57323" l="20397" r="24585"/>
                  </a14:imgEffect>
                </a14:imgLayer>
              </a14:imgProps>
            </a:ext>
          </a:extLst>
        </a:blip>
        <a:srcRect l="19874" t="51784" r="74891" b="42062"/>
        <a:stretch/>
      </xdr:blipFill>
      <xdr:spPr>
        <a:xfrm>
          <a:off x="3056280" y="5971761"/>
          <a:ext cx="844829" cy="5797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901978</xdr:colOff>
      <xdr:row>2</xdr:row>
      <xdr:rowOff>87795</xdr:rowOff>
    </xdr:from>
    <xdr:to>
      <xdr:col>2</xdr:col>
      <xdr:colOff>24848</xdr:colOff>
      <xdr:row>4</xdr:row>
      <xdr:rowOff>33130</xdr:rowOff>
    </xdr:to>
    <xdr:pic>
      <xdr:nvPicPr>
        <xdr:cNvPr id="2" name="Imagen 1" descr="C:\Users\ssoncco\Desktop\Travel-128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261" y="808382"/>
          <a:ext cx="605457" cy="549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rchivos%20temporales%20de%20Internet/OLK28/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"/>
  <sheetViews>
    <sheetView tabSelected="1" topLeftCell="A22" zoomScale="115" zoomScaleNormal="115" workbookViewId="0">
      <selection activeCell="B2" sqref="B2:L2"/>
    </sheetView>
  </sheetViews>
  <sheetFormatPr baseColWidth="10" defaultRowHeight="15" x14ac:dyDescent="0.25"/>
  <cols>
    <col min="1" max="1" width="7.140625" style="1" customWidth="1"/>
    <col min="2" max="2" width="20.42578125" style="1" customWidth="1"/>
    <col min="3" max="3" width="18.5703125" style="1" customWidth="1"/>
    <col min="4" max="4" width="12" style="1" customWidth="1"/>
    <col min="5" max="5" width="12.7109375" style="1" customWidth="1"/>
    <col min="6" max="16384" width="11.42578125" style="1"/>
  </cols>
  <sheetData>
    <row r="1" spans="2:13" ht="15.75" thickBot="1" x14ac:dyDescent="0.3"/>
    <row r="2" spans="2:13" ht="42" customHeight="1" x14ac:dyDescent="0.25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2"/>
    </row>
    <row r="3" spans="2:13" ht="12" customHeight="1" x14ac:dyDescent="0.25"/>
    <row r="4" spans="2:13" ht="17.25" customHeight="1" x14ac:dyDescent="0.25">
      <c r="B4" s="71" t="s">
        <v>61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3"/>
    </row>
    <row r="5" spans="2:13" ht="15.75" x14ac:dyDescent="0.25">
      <c r="B5" s="72" t="s">
        <v>1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4"/>
    </row>
    <row r="6" spans="2:13" ht="15.75" thickBot="1" x14ac:dyDescent="0.3"/>
    <row r="7" spans="2:13" ht="25.5" thickTop="1" thickBot="1" x14ac:dyDescent="0.3">
      <c r="B7" s="54" t="s">
        <v>2</v>
      </c>
      <c r="C7" s="54" t="s">
        <v>3</v>
      </c>
      <c r="D7" s="54" t="s">
        <v>4</v>
      </c>
      <c r="E7" s="54" t="s">
        <v>5</v>
      </c>
      <c r="F7" s="54" t="s">
        <v>6</v>
      </c>
      <c r="G7" s="54" t="s">
        <v>7</v>
      </c>
      <c r="H7" s="54" t="s">
        <v>8</v>
      </c>
      <c r="I7" s="54" t="s">
        <v>9</v>
      </c>
      <c r="J7" s="54" t="s">
        <v>10</v>
      </c>
      <c r="K7" s="54" t="s">
        <v>11</v>
      </c>
      <c r="L7" s="54" t="s">
        <v>12</v>
      </c>
    </row>
    <row r="8" spans="2:13" ht="15.75" thickTop="1" x14ac:dyDescent="0.25">
      <c r="B8" s="55" t="s"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"/>
    </row>
    <row r="9" spans="2:13" x14ac:dyDescent="0.25">
      <c r="B9" s="6"/>
      <c r="C9" s="6" t="s">
        <v>14</v>
      </c>
      <c r="D9" s="7">
        <v>1741</v>
      </c>
      <c r="E9" s="7">
        <v>1767</v>
      </c>
      <c r="F9" s="7">
        <v>1636</v>
      </c>
      <c r="G9" s="7">
        <v>1828</v>
      </c>
      <c r="H9" s="7">
        <v>1896</v>
      </c>
      <c r="I9" s="7">
        <v>1790</v>
      </c>
      <c r="J9" s="7">
        <v>1760</v>
      </c>
      <c r="K9" s="7">
        <v>1721</v>
      </c>
      <c r="L9" s="8">
        <f>+(K9/J9)-1</f>
        <v>-2.2159090909090962E-2</v>
      </c>
    </row>
    <row r="10" spans="2:13" x14ac:dyDescent="0.25">
      <c r="B10" s="9"/>
      <c r="C10" s="9" t="s">
        <v>15</v>
      </c>
      <c r="D10" s="10">
        <v>1324</v>
      </c>
      <c r="E10" s="7">
        <v>1327</v>
      </c>
      <c r="F10" s="7">
        <v>1764</v>
      </c>
      <c r="G10" s="7">
        <v>1939</v>
      </c>
      <c r="H10" s="7">
        <v>1821</v>
      </c>
      <c r="I10" s="7">
        <v>1783</v>
      </c>
      <c r="J10" s="7">
        <v>1723</v>
      </c>
      <c r="K10" s="7">
        <v>1680</v>
      </c>
      <c r="L10" s="8">
        <f t="shared" ref="L10:L12" si="0">+(K10/J10)-1</f>
        <v>-2.4956471271038838E-2</v>
      </c>
    </row>
    <row r="11" spans="2:13" x14ac:dyDescent="0.25">
      <c r="B11" s="11"/>
      <c r="C11" s="11" t="s">
        <v>16</v>
      </c>
      <c r="D11" s="12">
        <v>531</v>
      </c>
      <c r="E11" s="12">
        <v>654</v>
      </c>
      <c r="F11" s="12">
        <v>962</v>
      </c>
      <c r="G11" s="12">
        <v>1067</v>
      </c>
      <c r="H11" s="12">
        <v>1041</v>
      </c>
      <c r="I11" s="12">
        <v>1252</v>
      </c>
      <c r="J11" s="12">
        <v>1257</v>
      </c>
      <c r="K11" s="7">
        <v>1301</v>
      </c>
      <c r="L11" s="8">
        <f t="shared" si="0"/>
        <v>3.5003977724741508E-2</v>
      </c>
    </row>
    <row r="12" spans="2:13" x14ac:dyDescent="0.25">
      <c r="B12" s="11"/>
      <c r="C12" s="11" t="s">
        <v>17</v>
      </c>
      <c r="D12" s="7">
        <v>1101</v>
      </c>
      <c r="E12" s="7">
        <v>1110</v>
      </c>
      <c r="F12" s="7">
        <v>886</v>
      </c>
      <c r="G12" s="7">
        <v>786</v>
      </c>
      <c r="H12" s="7">
        <v>677</v>
      </c>
      <c r="I12" s="7">
        <v>554</v>
      </c>
      <c r="J12" s="7">
        <v>508</v>
      </c>
      <c r="K12" s="7">
        <v>441</v>
      </c>
      <c r="L12" s="8">
        <f t="shared" si="0"/>
        <v>-0.13188976377952755</v>
      </c>
    </row>
    <row r="13" spans="2:13" x14ac:dyDescent="0.25">
      <c r="B13" s="11"/>
      <c r="C13" s="11" t="s">
        <v>18</v>
      </c>
      <c r="D13" s="7">
        <v>242</v>
      </c>
      <c r="E13" s="7">
        <v>248</v>
      </c>
      <c r="F13" s="7">
        <v>253</v>
      </c>
      <c r="G13" s="7">
        <v>253</v>
      </c>
      <c r="H13" s="7">
        <v>216</v>
      </c>
      <c r="I13" s="7">
        <v>210</v>
      </c>
      <c r="J13" s="7">
        <v>184</v>
      </c>
      <c r="K13" s="7">
        <v>230</v>
      </c>
      <c r="L13" s="8">
        <f>+(K13/J13)-1</f>
        <v>0.25</v>
      </c>
    </row>
    <row r="14" spans="2:13" x14ac:dyDescent="0.25">
      <c r="B14" s="11"/>
      <c r="C14" s="11" t="s">
        <v>19</v>
      </c>
      <c r="D14" s="7">
        <v>53</v>
      </c>
      <c r="E14" s="7">
        <v>71</v>
      </c>
      <c r="F14" s="7">
        <v>83</v>
      </c>
      <c r="G14" s="7">
        <v>72</v>
      </c>
      <c r="H14" s="7">
        <v>70</v>
      </c>
      <c r="I14" s="7">
        <v>77</v>
      </c>
      <c r="J14" s="7">
        <v>82</v>
      </c>
      <c r="K14" s="7">
        <v>84</v>
      </c>
      <c r="L14" s="8">
        <f>+(K14/J14)-1</f>
        <v>2.4390243902439046E-2</v>
      </c>
    </row>
    <row r="15" spans="2:13" x14ac:dyDescent="0.25">
      <c r="B15" s="55" t="s">
        <v>20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2:13" x14ac:dyDescent="0.25">
      <c r="B16" s="6"/>
      <c r="C16" s="6" t="s">
        <v>21</v>
      </c>
      <c r="D16" s="7" t="s">
        <v>22</v>
      </c>
      <c r="E16" s="7">
        <v>2438</v>
      </c>
      <c r="F16" s="7">
        <v>3251</v>
      </c>
      <c r="G16" s="7">
        <v>3619</v>
      </c>
      <c r="H16" s="7">
        <v>3402</v>
      </c>
      <c r="I16" s="7">
        <v>3471</v>
      </c>
      <c r="J16" s="7">
        <v>3690</v>
      </c>
      <c r="K16" s="7">
        <v>4278</v>
      </c>
      <c r="L16" s="8">
        <f>+(K16/J16)-1</f>
        <v>0.15934959349593503</v>
      </c>
    </row>
    <row r="17" spans="2:13" x14ac:dyDescent="0.25">
      <c r="B17" s="9"/>
      <c r="C17" s="9" t="s">
        <v>19</v>
      </c>
      <c r="D17" s="10" t="s">
        <v>22</v>
      </c>
      <c r="E17" s="7">
        <v>368</v>
      </c>
      <c r="F17" s="7">
        <v>1149</v>
      </c>
      <c r="G17" s="7">
        <v>1055</v>
      </c>
      <c r="H17" s="7">
        <v>1050</v>
      </c>
      <c r="I17" s="7">
        <v>847</v>
      </c>
      <c r="J17" s="7">
        <v>2130</v>
      </c>
      <c r="K17" s="7">
        <v>2906</v>
      </c>
      <c r="L17" s="8">
        <f>+(K17/J17)-1</f>
        <v>0.36431924882629119</v>
      </c>
    </row>
    <row r="18" spans="2:13" x14ac:dyDescent="0.25">
      <c r="B18" s="11"/>
      <c r="C18" s="11" t="s">
        <v>17</v>
      </c>
      <c r="D18" s="12">
        <v>6303</v>
      </c>
      <c r="E18" s="12">
        <v>758</v>
      </c>
      <c r="F18" s="12">
        <v>1262</v>
      </c>
      <c r="G18" s="12">
        <v>1206</v>
      </c>
      <c r="H18" s="12">
        <v>1181</v>
      </c>
      <c r="I18" s="12">
        <v>1247</v>
      </c>
      <c r="J18" s="12">
        <v>1152</v>
      </c>
      <c r="K18" s="7">
        <v>1117</v>
      </c>
      <c r="L18" s="8">
        <f>+(K18/J18)-1</f>
        <v>-3.038194444444442E-2</v>
      </c>
    </row>
    <row r="19" spans="2:13" x14ac:dyDescent="0.25">
      <c r="B19" s="6"/>
      <c r="C19" s="6" t="s">
        <v>23</v>
      </c>
      <c r="D19" s="7" t="s">
        <v>22</v>
      </c>
      <c r="E19" s="7">
        <v>191</v>
      </c>
      <c r="F19" s="7">
        <v>746</v>
      </c>
      <c r="G19" s="7">
        <v>801</v>
      </c>
      <c r="H19" s="7">
        <v>635</v>
      </c>
      <c r="I19" s="7">
        <v>448</v>
      </c>
      <c r="J19" s="7">
        <v>444</v>
      </c>
      <c r="K19" s="7">
        <v>285</v>
      </c>
      <c r="L19" s="8">
        <f>+(K19/J19)-1</f>
        <v>-0.35810810810810811</v>
      </c>
    </row>
    <row r="20" spans="2:13" x14ac:dyDescent="0.25">
      <c r="B20" s="11"/>
      <c r="C20" s="11" t="s">
        <v>24</v>
      </c>
      <c r="D20" s="7" t="s">
        <v>22</v>
      </c>
      <c r="E20" s="7">
        <v>1014</v>
      </c>
      <c r="F20" s="7">
        <v>1729</v>
      </c>
      <c r="G20" s="7">
        <v>1759</v>
      </c>
      <c r="H20" s="7">
        <v>1798</v>
      </c>
      <c r="I20" s="7">
        <v>1815</v>
      </c>
      <c r="J20" s="7">
        <v>1375</v>
      </c>
      <c r="K20" s="7">
        <v>1271</v>
      </c>
      <c r="L20" s="8">
        <f>+(K20/J20)-1</f>
        <v>-7.5636363636363613E-2</v>
      </c>
    </row>
    <row r="21" spans="2:13" x14ac:dyDescent="0.25">
      <c r="B21" s="55" t="s">
        <v>25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2:13" x14ac:dyDescent="0.25">
      <c r="B22" s="6"/>
      <c r="C22" s="6" t="s">
        <v>19</v>
      </c>
      <c r="D22" s="7">
        <v>0</v>
      </c>
      <c r="E22" s="7">
        <v>0</v>
      </c>
      <c r="F22" s="7">
        <v>0</v>
      </c>
      <c r="G22" s="7">
        <v>0</v>
      </c>
      <c r="H22" s="7">
        <v>30</v>
      </c>
      <c r="I22" s="7">
        <v>33</v>
      </c>
      <c r="J22" s="7">
        <v>6</v>
      </c>
      <c r="K22" s="7">
        <v>2</v>
      </c>
      <c r="L22" s="8">
        <f>+(K22/J22)-1</f>
        <v>-0.66666666666666674</v>
      </c>
    </row>
    <row r="23" spans="2:13" x14ac:dyDescent="0.25">
      <c r="B23" s="13" t="s">
        <v>26</v>
      </c>
    </row>
    <row r="24" spans="2:13" x14ac:dyDescent="0.25">
      <c r="B24" s="13" t="s">
        <v>27</v>
      </c>
    </row>
    <row r="25" spans="2:13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2:13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2:13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2:13" ht="15.75" x14ac:dyDescent="0.25">
      <c r="B28" s="71" t="s">
        <v>28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2:13" ht="15.75" x14ac:dyDescent="0.25">
      <c r="B29" s="72" t="s">
        <v>11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2:13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</row>
    <row r="31" spans="2:13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2:13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</row>
    <row r="33" spans="2:13" ht="15.75" thickBo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</row>
    <row r="34" spans="2:13" ht="15.75" customHeight="1" thickBot="1" x14ac:dyDescent="0.3">
      <c r="B34" s="64" t="s">
        <v>29</v>
      </c>
      <c r="C34" s="66" t="s">
        <v>30</v>
      </c>
      <c r="D34" s="67"/>
      <c r="E34" s="67"/>
      <c r="F34" s="67"/>
      <c r="G34" s="67"/>
      <c r="H34" s="67"/>
      <c r="I34" s="67"/>
      <c r="J34" s="67"/>
      <c r="K34" s="67"/>
      <c r="L34" s="67"/>
      <c r="M34" s="68" t="s">
        <v>31</v>
      </c>
    </row>
    <row r="35" spans="2:13" ht="25.5" thickTop="1" thickBot="1" x14ac:dyDescent="0.3">
      <c r="B35" s="65"/>
      <c r="C35" s="54" t="s">
        <v>32</v>
      </c>
      <c r="D35" s="54" t="s">
        <v>17</v>
      </c>
      <c r="E35" s="54" t="s">
        <v>15</v>
      </c>
      <c r="F35" s="54" t="s">
        <v>16</v>
      </c>
      <c r="G35" s="54" t="s">
        <v>33</v>
      </c>
      <c r="H35" s="54" t="s">
        <v>34</v>
      </c>
      <c r="I35" s="54" t="s">
        <v>35</v>
      </c>
      <c r="J35" s="54" t="s">
        <v>24</v>
      </c>
      <c r="K35" s="56" t="s">
        <v>23</v>
      </c>
      <c r="L35" s="56" t="s">
        <v>36</v>
      </c>
      <c r="M35" s="69"/>
    </row>
    <row r="36" spans="2:13" ht="2.25" customHeight="1" thickTop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2:13" x14ac:dyDescent="0.25">
      <c r="B37" s="55" t="s">
        <v>37</v>
      </c>
      <c r="C37" s="55">
        <f t="shared" ref="C37:L37" si="1">+C39+C53+C58</f>
        <v>1721</v>
      </c>
      <c r="D37" s="55">
        <f t="shared" si="1"/>
        <v>1558</v>
      </c>
      <c r="E37" s="55">
        <f t="shared" si="1"/>
        <v>1683</v>
      </c>
      <c r="F37" s="55">
        <f t="shared" si="1"/>
        <v>1301</v>
      </c>
      <c r="G37" s="55">
        <f t="shared" si="1"/>
        <v>230</v>
      </c>
      <c r="H37" s="55">
        <f t="shared" si="1"/>
        <v>2992</v>
      </c>
      <c r="I37" s="55">
        <f t="shared" si="1"/>
        <v>4278</v>
      </c>
      <c r="J37" s="55">
        <f t="shared" si="1"/>
        <v>1271</v>
      </c>
      <c r="K37" s="55">
        <f t="shared" si="1"/>
        <v>285</v>
      </c>
      <c r="L37" s="55">
        <f t="shared" si="1"/>
        <v>1019</v>
      </c>
      <c r="M37" s="55">
        <f>SUM(C37:L37)</f>
        <v>16338</v>
      </c>
    </row>
    <row r="38" spans="2:13" ht="6.75" customHeight="1" x14ac:dyDescent="0.25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7"/>
    </row>
    <row r="39" spans="2:13" x14ac:dyDescent="0.25">
      <c r="B39" s="55" t="s">
        <v>13</v>
      </c>
      <c r="C39" s="55">
        <f t="shared" ref="C39:L39" si="2">+SUM(C40:C52)</f>
        <v>1721</v>
      </c>
      <c r="D39" s="55">
        <f t="shared" si="2"/>
        <v>441</v>
      </c>
      <c r="E39" s="55">
        <f t="shared" si="2"/>
        <v>1680</v>
      </c>
      <c r="F39" s="55">
        <f t="shared" si="2"/>
        <v>1301</v>
      </c>
      <c r="G39" s="55">
        <f t="shared" si="2"/>
        <v>230</v>
      </c>
      <c r="H39" s="55">
        <f t="shared" si="2"/>
        <v>84</v>
      </c>
      <c r="I39" s="55">
        <f t="shared" si="2"/>
        <v>0</v>
      </c>
      <c r="J39" s="55">
        <f t="shared" si="2"/>
        <v>0</v>
      </c>
      <c r="K39" s="55">
        <f t="shared" si="2"/>
        <v>0</v>
      </c>
      <c r="L39" s="55">
        <f t="shared" si="2"/>
        <v>764</v>
      </c>
      <c r="M39" s="55">
        <f>SUM(C39:L39)</f>
        <v>6221</v>
      </c>
    </row>
    <row r="40" spans="2:13" x14ac:dyDescent="0.25">
      <c r="B40" s="57" t="s">
        <v>38</v>
      </c>
      <c r="C40" s="58">
        <v>1239</v>
      </c>
      <c r="D40" s="58">
        <v>231</v>
      </c>
      <c r="E40" s="58">
        <v>699</v>
      </c>
      <c r="F40" s="58">
        <v>570</v>
      </c>
      <c r="G40" s="58">
        <v>227</v>
      </c>
      <c r="H40" s="58">
        <v>31</v>
      </c>
      <c r="I40" s="58">
        <v>0</v>
      </c>
      <c r="J40" s="58">
        <v>0</v>
      </c>
      <c r="K40" s="58">
        <v>0</v>
      </c>
      <c r="L40" s="58">
        <v>449</v>
      </c>
      <c r="M40" s="59">
        <f>SUM(C40:L40)</f>
        <v>3446</v>
      </c>
    </row>
    <row r="41" spans="2:13" x14ac:dyDescent="0.25">
      <c r="B41" s="57" t="s">
        <v>39</v>
      </c>
      <c r="C41" s="60">
        <v>324</v>
      </c>
      <c r="D41" s="60">
        <v>21</v>
      </c>
      <c r="E41" s="60">
        <v>18</v>
      </c>
      <c r="F41" s="60">
        <v>63</v>
      </c>
      <c r="G41" s="60">
        <v>0</v>
      </c>
      <c r="H41" s="60">
        <v>2</v>
      </c>
      <c r="I41" s="58">
        <v>0</v>
      </c>
      <c r="J41" s="58">
        <v>0</v>
      </c>
      <c r="K41" s="58">
        <v>0</v>
      </c>
      <c r="L41" s="60">
        <v>161</v>
      </c>
      <c r="M41" s="59">
        <v>432</v>
      </c>
    </row>
    <row r="42" spans="2:13" x14ac:dyDescent="0.25">
      <c r="B42" s="57" t="s">
        <v>40</v>
      </c>
      <c r="C42" s="60">
        <v>50</v>
      </c>
      <c r="D42" s="60">
        <v>105</v>
      </c>
      <c r="E42" s="60">
        <v>143</v>
      </c>
      <c r="F42" s="60">
        <v>253</v>
      </c>
      <c r="G42" s="60">
        <v>0</v>
      </c>
      <c r="H42" s="60">
        <v>10</v>
      </c>
      <c r="I42" s="58">
        <v>0</v>
      </c>
      <c r="J42" s="58">
        <v>0</v>
      </c>
      <c r="K42" s="58">
        <v>0</v>
      </c>
      <c r="L42" s="60">
        <v>14</v>
      </c>
      <c r="M42" s="59">
        <v>575</v>
      </c>
    </row>
    <row r="43" spans="2:13" x14ac:dyDescent="0.25">
      <c r="B43" s="20" t="s">
        <v>41</v>
      </c>
      <c r="C43" s="21">
        <v>38</v>
      </c>
      <c r="D43" s="21">
        <v>23</v>
      </c>
      <c r="E43" s="21">
        <v>236</v>
      </c>
      <c r="F43" s="21">
        <v>83</v>
      </c>
      <c r="G43" s="21">
        <v>0</v>
      </c>
      <c r="H43" s="21">
        <v>19</v>
      </c>
      <c r="I43" s="22">
        <v>0</v>
      </c>
      <c r="J43" s="22">
        <v>0</v>
      </c>
      <c r="K43" s="22">
        <v>0</v>
      </c>
      <c r="L43" s="21">
        <v>13</v>
      </c>
      <c r="M43" s="21">
        <v>412</v>
      </c>
    </row>
    <row r="44" spans="2:13" x14ac:dyDescent="0.25">
      <c r="B44" s="20" t="s">
        <v>42</v>
      </c>
      <c r="C44" s="21">
        <v>65</v>
      </c>
      <c r="D44" s="21">
        <v>33</v>
      </c>
      <c r="E44" s="21">
        <v>169</v>
      </c>
      <c r="F44" s="21">
        <v>15</v>
      </c>
      <c r="G44" s="21">
        <v>0</v>
      </c>
      <c r="H44" s="21">
        <v>1</v>
      </c>
      <c r="I44" s="22">
        <v>0</v>
      </c>
      <c r="J44" s="22">
        <v>0</v>
      </c>
      <c r="K44" s="22">
        <v>0</v>
      </c>
      <c r="L44" s="21">
        <v>17</v>
      </c>
      <c r="M44" s="21">
        <v>409</v>
      </c>
    </row>
    <row r="45" spans="2:13" x14ac:dyDescent="0.25">
      <c r="B45" s="20" t="s">
        <v>43</v>
      </c>
      <c r="C45" s="21">
        <v>5</v>
      </c>
      <c r="D45" s="21">
        <v>21</v>
      </c>
      <c r="E45" s="21">
        <v>66</v>
      </c>
      <c r="F45" s="21">
        <v>154</v>
      </c>
      <c r="G45" s="21">
        <v>0</v>
      </c>
      <c r="H45" s="21">
        <v>20</v>
      </c>
      <c r="I45" s="22">
        <v>0</v>
      </c>
      <c r="J45" s="22">
        <v>0</v>
      </c>
      <c r="K45" s="22">
        <v>0</v>
      </c>
      <c r="L45" s="21">
        <v>15</v>
      </c>
      <c r="M45" s="21">
        <f t="shared" ref="M45:M59" si="3">SUM(C45:L45)</f>
        <v>281</v>
      </c>
    </row>
    <row r="46" spans="2:13" x14ac:dyDescent="0.25">
      <c r="B46" s="20" t="s">
        <v>44</v>
      </c>
      <c r="C46" s="21">
        <v>0</v>
      </c>
      <c r="D46" s="21">
        <v>3</v>
      </c>
      <c r="E46" s="21">
        <v>49</v>
      </c>
      <c r="F46" s="21">
        <v>76</v>
      </c>
      <c r="G46" s="21">
        <v>0</v>
      </c>
      <c r="H46" s="21">
        <v>0</v>
      </c>
      <c r="I46" s="22">
        <v>0</v>
      </c>
      <c r="J46" s="22">
        <v>0</v>
      </c>
      <c r="K46" s="22">
        <v>0</v>
      </c>
      <c r="L46" s="21">
        <v>28</v>
      </c>
      <c r="M46" s="21">
        <f t="shared" si="3"/>
        <v>156</v>
      </c>
    </row>
    <row r="47" spans="2:13" x14ac:dyDescent="0.25">
      <c r="B47" s="20" t="s">
        <v>45</v>
      </c>
      <c r="C47" s="21">
        <v>0</v>
      </c>
      <c r="D47" s="21">
        <v>0</v>
      </c>
      <c r="E47" s="21">
        <v>6</v>
      </c>
      <c r="F47" s="21">
        <v>0</v>
      </c>
      <c r="G47" s="21">
        <v>0</v>
      </c>
      <c r="H47" s="21">
        <v>0</v>
      </c>
      <c r="I47" s="22">
        <v>0</v>
      </c>
      <c r="J47" s="22">
        <v>0</v>
      </c>
      <c r="K47" s="22">
        <v>0</v>
      </c>
      <c r="L47" s="21">
        <v>1</v>
      </c>
      <c r="M47" s="21">
        <f t="shared" si="3"/>
        <v>7</v>
      </c>
    </row>
    <row r="48" spans="2:13" x14ac:dyDescent="0.25">
      <c r="B48" s="20" t="s">
        <v>46</v>
      </c>
      <c r="C48" s="21">
        <v>0</v>
      </c>
      <c r="D48" s="21">
        <v>0</v>
      </c>
      <c r="E48" s="21">
        <v>58</v>
      </c>
      <c r="F48" s="21">
        <v>0</v>
      </c>
      <c r="G48" s="21">
        <v>0</v>
      </c>
      <c r="H48" s="21">
        <v>0</v>
      </c>
      <c r="I48" s="22">
        <v>0</v>
      </c>
      <c r="J48" s="22">
        <v>0</v>
      </c>
      <c r="K48" s="22">
        <v>0</v>
      </c>
      <c r="L48" s="21">
        <v>2</v>
      </c>
      <c r="M48" s="21">
        <f t="shared" si="3"/>
        <v>60</v>
      </c>
    </row>
    <row r="49" spans="2:13" x14ac:dyDescent="0.25">
      <c r="B49" s="20" t="s">
        <v>47</v>
      </c>
      <c r="C49" s="21">
        <v>0</v>
      </c>
      <c r="D49" s="21">
        <v>3</v>
      </c>
      <c r="E49" s="21">
        <v>7</v>
      </c>
      <c r="F49" s="21">
        <v>87</v>
      </c>
      <c r="G49" s="21">
        <v>0</v>
      </c>
      <c r="H49" s="21">
        <v>0</v>
      </c>
      <c r="I49" s="22">
        <v>0</v>
      </c>
      <c r="J49" s="22">
        <v>0</v>
      </c>
      <c r="K49" s="22">
        <v>0</v>
      </c>
      <c r="L49" s="21">
        <v>7</v>
      </c>
      <c r="M49" s="21">
        <f>SUM(C49:L49)</f>
        <v>104</v>
      </c>
    </row>
    <row r="50" spans="2:13" x14ac:dyDescent="0.25">
      <c r="B50" s="20" t="s">
        <v>48</v>
      </c>
      <c r="C50" s="21">
        <v>0</v>
      </c>
      <c r="D50" s="21">
        <v>0</v>
      </c>
      <c r="E50" s="21">
        <v>42</v>
      </c>
      <c r="F50" s="21">
        <v>0</v>
      </c>
      <c r="G50" s="21">
        <v>0</v>
      </c>
      <c r="H50" s="21">
        <v>0</v>
      </c>
      <c r="I50" s="22">
        <v>0</v>
      </c>
      <c r="J50" s="22">
        <v>0</v>
      </c>
      <c r="K50" s="22">
        <v>0</v>
      </c>
      <c r="L50" s="21">
        <v>1</v>
      </c>
      <c r="M50" s="21">
        <f t="shared" si="3"/>
        <v>43</v>
      </c>
    </row>
    <row r="51" spans="2:13" x14ac:dyDescent="0.25">
      <c r="B51" s="20" t="s">
        <v>49</v>
      </c>
      <c r="C51" s="21">
        <v>0</v>
      </c>
      <c r="D51" s="21">
        <v>1</v>
      </c>
      <c r="E51" s="21">
        <v>187</v>
      </c>
      <c r="F51" s="21">
        <v>0</v>
      </c>
      <c r="G51" s="21">
        <v>3</v>
      </c>
      <c r="H51" s="21">
        <v>0</v>
      </c>
      <c r="I51" s="22">
        <v>0</v>
      </c>
      <c r="J51" s="22">
        <v>0</v>
      </c>
      <c r="K51" s="22">
        <v>0</v>
      </c>
      <c r="L51" s="21">
        <v>37</v>
      </c>
      <c r="M51" s="21">
        <f t="shared" si="3"/>
        <v>228</v>
      </c>
    </row>
    <row r="52" spans="2:13" x14ac:dyDescent="0.25">
      <c r="B52" s="20" t="s">
        <v>50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1</v>
      </c>
      <c r="I52" s="22">
        <v>0</v>
      </c>
      <c r="J52" s="22">
        <v>0</v>
      </c>
      <c r="K52" s="22">
        <v>0</v>
      </c>
      <c r="L52" s="21">
        <v>19</v>
      </c>
      <c r="M52" s="21">
        <f t="shared" si="3"/>
        <v>20</v>
      </c>
    </row>
    <row r="53" spans="2:13" x14ac:dyDescent="0.25">
      <c r="B53" s="55" t="s">
        <v>20</v>
      </c>
      <c r="C53" s="55">
        <f>+SUM(C54:C57)</f>
        <v>0</v>
      </c>
      <c r="D53" s="55">
        <f>+SUM(D54:D57)</f>
        <v>1117</v>
      </c>
      <c r="E53" s="55">
        <f t="shared" ref="E53:I53" si="4">+SUM(E54:E57)</f>
        <v>3</v>
      </c>
      <c r="F53" s="55">
        <f t="shared" si="4"/>
        <v>0</v>
      </c>
      <c r="G53" s="55">
        <f t="shared" si="4"/>
        <v>0</v>
      </c>
      <c r="H53" s="55">
        <f t="shared" si="4"/>
        <v>2906</v>
      </c>
      <c r="I53" s="55">
        <f t="shared" si="4"/>
        <v>4278</v>
      </c>
      <c r="J53" s="55">
        <f>+SUM(J54:J57)</f>
        <v>1271</v>
      </c>
      <c r="K53" s="55">
        <f>+SUM(K54:K57)</f>
        <v>285</v>
      </c>
      <c r="L53" s="55">
        <f>+SUM(L54:L57)</f>
        <v>255</v>
      </c>
      <c r="M53" s="55">
        <f t="shared" si="3"/>
        <v>10115</v>
      </c>
    </row>
    <row r="54" spans="2:13" x14ac:dyDescent="0.25">
      <c r="B54" s="61" t="s">
        <v>51</v>
      </c>
      <c r="C54" s="60">
        <v>0</v>
      </c>
      <c r="D54" s="60">
        <v>414</v>
      </c>
      <c r="E54" s="60">
        <v>3</v>
      </c>
      <c r="F54" s="60"/>
      <c r="G54" s="60"/>
      <c r="H54" s="60">
        <v>523</v>
      </c>
      <c r="I54" s="60">
        <v>2356</v>
      </c>
      <c r="J54" s="60">
        <v>497</v>
      </c>
      <c r="K54" s="60">
        <v>152</v>
      </c>
      <c r="L54" s="60">
        <v>130</v>
      </c>
      <c r="M54" s="62">
        <f t="shared" si="3"/>
        <v>4075</v>
      </c>
    </row>
    <row r="55" spans="2:13" x14ac:dyDescent="0.25">
      <c r="B55" s="20" t="s">
        <v>52</v>
      </c>
      <c r="C55" s="21">
        <v>0</v>
      </c>
      <c r="D55" s="21">
        <v>598</v>
      </c>
      <c r="E55" s="21">
        <v>0</v>
      </c>
      <c r="F55" s="21">
        <v>0</v>
      </c>
      <c r="G55" s="21">
        <v>0</v>
      </c>
      <c r="H55" s="21">
        <v>159</v>
      </c>
      <c r="I55" s="21">
        <v>785</v>
      </c>
      <c r="J55" s="21">
        <v>626</v>
      </c>
      <c r="K55" s="21">
        <v>0</v>
      </c>
      <c r="L55" s="21">
        <v>101</v>
      </c>
      <c r="M55" s="23">
        <f t="shared" si="3"/>
        <v>2269</v>
      </c>
    </row>
    <row r="56" spans="2:13" x14ac:dyDescent="0.25">
      <c r="B56" s="20" t="s">
        <v>53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1906</v>
      </c>
      <c r="I56" s="21">
        <v>186</v>
      </c>
      <c r="J56" s="21">
        <v>1</v>
      </c>
      <c r="K56" s="21">
        <v>72</v>
      </c>
      <c r="L56" s="21">
        <v>1</v>
      </c>
      <c r="M56" s="23">
        <f t="shared" si="3"/>
        <v>2166</v>
      </c>
    </row>
    <row r="57" spans="2:13" x14ac:dyDescent="0.25">
      <c r="B57" s="20" t="s">
        <v>54</v>
      </c>
      <c r="C57" s="21">
        <v>0</v>
      </c>
      <c r="D57" s="21">
        <v>105</v>
      </c>
      <c r="E57" s="21">
        <v>0</v>
      </c>
      <c r="F57" s="21">
        <v>0</v>
      </c>
      <c r="G57" s="21">
        <v>0</v>
      </c>
      <c r="H57" s="21">
        <v>318</v>
      </c>
      <c r="I57" s="21">
        <v>951</v>
      </c>
      <c r="J57" s="21">
        <v>147</v>
      </c>
      <c r="K57" s="21">
        <v>61</v>
      </c>
      <c r="L57" s="21">
        <v>23</v>
      </c>
      <c r="M57" s="23">
        <f t="shared" si="3"/>
        <v>1605</v>
      </c>
    </row>
    <row r="58" spans="2:13" x14ac:dyDescent="0.25">
      <c r="B58" s="55" t="s">
        <v>25</v>
      </c>
      <c r="C58" s="55">
        <f>+C59</f>
        <v>0</v>
      </c>
      <c r="D58" s="55">
        <f>+D59</f>
        <v>0</v>
      </c>
      <c r="E58" s="55">
        <f t="shared" ref="E58:L58" si="5">+E59</f>
        <v>0</v>
      </c>
      <c r="F58" s="55">
        <f t="shared" si="5"/>
        <v>0</v>
      </c>
      <c r="G58" s="55">
        <f t="shared" si="5"/>
        <v>0</v>
      </c>
      <c r="H58" s="55">
        <f t="shared" si="5"/>
        <v>2</v>
      </c>
      <c r="I58" s="55">
        <f t="shared" si="5"/>
        <v>0</v>
      </c>
      <c r="J58" s="55">
        <f t="shared" si="5"/>
        <v>0</v>
      </c>
      <c r="K58" s="55"/>
      <c r="L58" s="55">
        <f t="shared" si="5"/>
        <v>0</v>
      </c>
      <c r="M58" s="55">
        <f t="shared" si="3"/>
        <v>2</v>
      </c>
    </row>
    <row r="59" spans="2:13" ht="15.75" thickBot="1" x14ac:dyDescent="0.3">
      <c r="B59" s="24" t="s">
        <v>55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2</v>
      </c>
      <c r="I59" s="25">
        <v>0</v>
      </c>
      <c r="J59" s="25">
        <v>0</v>
      </c>
      <c r="K59" s="25">
        <v>0</v>
      </c>
      <c r="L59" s="25">
        <v>0</v>
      </c>
      <c r="M59" s="25">
        <f t="shared" si="3"/>
        <v>2</v>
      </c>
    </row>
    <row r="60" spans="2:13" x14ac:dyDescent="0.25">
      <c r="B60" s="13" t="s">
        <v>26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7"/>
    </row>
    <row r="61" spans="2:13" x14ac:dyDescent="0.25">
      <c r="B61" s="13" t="s">
        <v>27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7"/>
    </row>
    <row r="63" spans="2:13" ht="45" customHeight="1" x14ac:dyDescent="0.25"/>
  </sheetData>
  <sheetProtection sheet="1" objects="1" scenarios="1"/>
  <mergeCells count="8">
    <mergeCell ref="B34:B35"/>
    <mergeCell ref="C34:L34"/>
    <mergeCell ref="M34:M35"/>
    <mergeCell ref="B2:L2"/>
    <mergeCell ref="B4:L4"/>
    <mergeCell ref="B5:L5"/>
    <mergeCell ref="B28:M28"/>
    <mergeCell ref="B29:M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3"/>
  <sheetViews>
    <sheetView zoomScale="115" zoomScaleNormal="115" workbookViewId="0"/>
  </sheetViews>
  <sheetFormatPr baseColWidth="10" defaultRowHeight="15" x14ac:dyDescent="0.25"/>
  <cols>
    <col min="1" max="1" width="5.85546875" style="1" customWidth="1"/>
    <col min="2" max="3" width="22.28515625" style="1" customWidth="1"/>
    <col min="4" max="4" width="11.85546875" style="1" customWidth="1"/>
    <col min="5" max="5" width="12" style="1" customWidth="1"/>
    <col min="6" max="6" width="12.7109375" style="1" customWidth="1"/>
    <col min="7" max="16384" width="11.42578125" style="1"/>
  </cols>
  <sheetData>
    <row r="2" spans="2:11" ht="42" customHeight="1" x14ac:dyDescent="0.25">
      <c r="B2" s="77" t="s">
        <v>56</v>
      </c>
      <c r="C2" s="77"/>
      <c r="D2" s="77"/>
      <c r="E2" s="77"/>
      <c r="F2" s="77"/>
      <c r="G2" s="77"/>
      <c r="H2" s="77"/>
      <c r="I2" s="77"/>
      <c r="J2" s="77"/>
      <c r="K2" s="77"/>
    </row>
    <row r="3" spans="2:11" ht="14.25" customHeight="1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2:11" ht="33" customHeight="1" x14ac:dyDescent="0.25">
      <c r="B4" s="76" t="s">
        <v>62</v>
      </c>
      <c r="C4" s="76"/>
      <c r="D4" s="76"/>
      <c r="E4" s="76"/>
      <c r="F4" s="76"/>
      <c r="G4" s="76"/>
      <c r="H4" s="76"/>
      <c r="I4" s="76"/>
      <c r="J4" s="76"/>
      <c r="K4" s="76"/>
    </row>
    <row r="5" spans="2:11" ht="12.75" customHeight="1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2:11" s="29" customFormat="1" x14ac:dyDescent="0.25">
      <c r="B6" s="30" t="s">
        <v>2</v>
      </c>
      <c r="C6" s="30" t="s">
        <v>57</v>
      </c>
      <c r="D6" s="31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1" t="s">
        <v>10</v>
      </c>
      <c r="K6" s="31" t="s">
        <v>11</v>
      </c>
    </row>
    <row r="7" spans="2:11" s="29" customFormat="1" ht="6" customHeight="1" x14ac:dyDescent="0.25">
      <c r="B7" s="33"/>
      <c r="C7" s="33"/>
      <c r="D7" s="34"/>
      <c r="E7" s="34"/>
      <c r="F7" s="34"/>
      <c r="G7" s="34"/>
      <c r="H7" s="34"/>
      <c r="I7" s="34"/>
      <c r="J7" s="34"/>
      <c r="K7" s="13"/>
    </row>
    <row r="8" spans="2:11" s="29" customFormat="1" ht="15.75" customHeight="1" x14ac:dyDescent="0.25">
      <c r="B8" s="35" t="s">
        <v>13</v>
      </c>
      <c r="C8" s="35"/>
      <c r="D8" s="36"/>
      <c r="E8" s="36"/>
      <c r="F8" s="36"/>
      <c r="G8" s="36"/>
      <c r="H8" s="36"/>
      <c r="I8" s="36"/>
      <c r="J8" s="37"/>
      <c r="K8" s="36"/>
    </row>
    <row r="9" spans="2:11" s="29" customFormat="1" ht="12.75" customHeight="1" x14ac:dyDescent="0.25">
      <c r="B9" s="73" t="s">
        <v>14</v>
      </c>
      <c r="C9" s="38" t="s">
        <v>58</v>
      </c>
      <c r="D9" s="39">
        <v>76847</v>
      </c>
      <c r="E9" s="39">
        <v>107849</v>
      </c>
      <c r="F9" s="39">
        <v>107849</v>
      </c>
      <c r="G9" s="39">
        <v>107849</v>
      </c>
      <c r="H9" s="39">
        <v>107849</v>
      </c>
      <c r="I9" s="39">
        <v>108069</v>
      </c>
      <c r="J9" s="39">
        <v>143521</v>
      </c>
      <c r="K9" s="39">
        <v>143521</v>
      </c>
    </row>
    <row r="10" spans="2:11" s="29" customFormat="1" x14ac:dyDescent="0.25">
      <c r="B10" s="74"/>
      <c r="C10" s="38" t="s">
        <v>59</v>
      </c>
      <c r="D10" s="40">
        <v>26199.187715269803</v>
      </c>
      <c r="E10" s="40">
        <v>33452.313725490196</v>
      </c>
      <c r="F10" s="40">
        <v>33277.465437788022</v>
      </c>
      <c r="G10" s="40">
        <v>38810.638202247188</v>
      </c>
      <c r="H10" s="40">
        <v>40117.727925531915</v>
      </c>
      <c r="I10" s="40">
        <v>47459.035300000003</v>
      </c>
      <c r="J10" s="40">
        <v>44425.672541216598</v>
      </c>
      <c r="K10" s="40">
        <v>51218.135386403257</v>
      </c>
    </row>
    <row r="11" spans="2:11" s="29" customFormat="1" ht="15.75" customHeight="1" x14ac:dyDescent="0.25">
      <c r="B11" s="75"/>
      <c r="C11" s="38" t="s">
        <v>60</v>
      </c>
      <c r="D11" s="39">
        <v>4454</v>
      </c>
      <c r="E11" s="39">
        <v>3986</v>
      </c>
      <c r="F11" s="39">
        <v>2815</v>
      </c>
      <c r="G11" s="39">
        <v>4454</v>
      </c>
      <c r="H11" s="39">
        <v>107.85</v>
      </c>
      <c r="I11" s="39">
        <v>14.06</v>
      </c>
      <c r="J11" s="39">
        <v>3999</v>
      </c>
      <c r="K11" s="39">
        <v>3999</v>
      </c>
    </row>
    <row r="12" spans="2:11" s="29" customFormat="1" x14ac:dyDescent="0.25">
      <c r="B12" s="73" t="s">
        <v>15</v>
      </c>
      <c r="C12" s="38" t="s">
        <v>58</v>
      </c>
      <c r="D12" s="39">
        <v>112900</v>
      </c>
      <c r="E12" s="39">
        <v>112900</v>
      </c>
      <c r="F12" s="39">
        <v>111665</v>
      </c>
      <c r="G12" s="39">
        <v>115993</v>
      </c>
      <c r="H12" s="39">
        <v>111665</v>
      </c>
      <c r="I12" s="39">
        <v>113876</v>
      </c>
      <c r="J12" s="39">
        <v>111665</v>
      </c>
      <c r="K12" s="39">
        <v>113876</v>
      </c>
    </row>
    <row r="13" spans="2:11" s="29" customFormat="1" x14ac:dyDescent="0.25">
      <c r="B13" s="74"/>
      <c r="C13" s="38" t="s">
        <v>59</v>
      </c>
      <c r="D13" s="40">
        <v>23225.219410876132</v>
      </c>
      <c r="E13" s="40">
        <v>27843.410131926124</v>
      </c>
      <c r="F13" s="40">
        <v>24984.843262711864</v>
      </c>
      <c r="G13" s="40">
        <v>25578.092329317271</v>
      </c>
      <c r="H13" s="40">
        <v>25837.653395176243</v>
      </c>
      <c r="I13" s="40">
        <v>24504.034</v>
      </c>
      <c r="J13" s="40">
        <v>27521.551693404635</v>
      </c>
      <c r="K13" s="40">
        <v>27855.842636904759</v>
      </c>
    </row>
    <row r="14" spans="2:11" s="29" customFormat="1" x14ac:dyDescent="0.25">
      <c r="B14" s="75"/>
      <c r="C14" s="38" t="s">
        <v>60</v>
      </c>
      <c r="D14" s="39">
        <v>204.82</v>
      </c>
      <c r="E14" s="39">
        <v>7.69</v>
      </c>
      <c r="F14" s="39">
        <v>204.82</v>
      </c>
      <c r="G14" s="39">
        <v>545.58000000000004</v>
      </c>
      <c r="H14" s="39">
        <v>29.29</v>
      </c>
      <c r="I14" s="39">
        <v>2218</v>
      </c>
      <c r="J14" s="39">
        <v>25.47</v>
      </c>
      <c r="K14" s="39">
        <v>25.47</v>
      </c>
    </row>
    <row r="15" spans="2:11" s="29" customFormat="1" x14ac:dyDescent="0.25">
      <c r="B15" s="73" t="s">
        <v>16</v>
      </c>
      <c r="C15" s="38" t="s">
        <v>58</v>
      </c>
      <c r="D15" s="39">
        <v>110352</v>
      </c>
      <c r="E15" s="39">
        <v>93000</v>
      </c>
      <c r="F15" s="39">
        <v>94863</v>
      </c>
      <c r="G15" s="39">
        <v>101933</v>
      </c>
      <c r="H15" s="39">
        <v>107158</v>
      </c>
      <c r="I15" s="39">
        <v>101933</v>
      </c>
      <c r="J15" s="39">
        <v>107512</v>
      </c>
      <c r="K15" s="39">
        <v>108051</v>
      </c>
    </row>
    <row r="16" spans="2:11" s="29" customFormat="1" x14ac:dyDescent="0.25">
      <c r="B16" s="74"/>
      <c r="C16" s="38" t="s">
        <v>59</v>
      </c>
      <c r="D16" s="40">
        <v>23456.446007130126</v>
      </c>
      <c r="E16" s="40">
        <v>27541.659216494845</v>
      </c>
      <c r="F16" s="40">
        <v>28482.515632530125</v>
      </c>
      <c r="G16" s="40">
        <v>27949.4918699187</v>
      </c>
      <c r="H16" s="40">
        <v>28194.978112175104</v>
      </c>
      <c r="I16" s="40">
        <v>28792.453670276776</v>
      </c>
      <c r="J16" s="40">
        <v>31169.634366883121</v>
      </c>
      <c r="K16" s="40">
        <v>31723.897770945427</v>
      </c>
    </row>
    <row r="17" spans="2:11" s="29" customFormat="1" x14ac:dyDescent="0.25">
      <c r="B17" s="75"/>
      <c r="C17" s="38" t="s">
        <v>60</v>
      </c>
      <c r="D17" s="39">
        <v>802.21</v>
      </c>
      <c r="E17" s="39">
        <v>14.46</v>
      </c>
      <c r="F17" s="39">
        <v>2528</v>
      </c>
      <c r="G17" s="39">
        <v>3895</v>
      </c>
      <c r="H17" s="39">
        <v>4819</v>
      </c>
      <c r="I17" s="39">
        <v>6351</v>
      </c>
      <c r="J17" s="39">
        <v>32.64</v>
      </c>
      <c r="K17" s="39">
        <v>5629</v>
      </c>
    </row>
    <row r="18" spans="2:11" s="29" customFormat="1" x14ac:dyDescent="0.25">
      <c r="B18" s="73" t="s">
        <v>17</v>
      </c>
      <c r="C18" s="38" t="s">
        <v>58</v>
      </c>
      <c r="D18" s="39">
        <v>94995</v>
      </c>
      <c r="E18" s="39">
        <v>93788</v>
      </c>
      <c r="F18" s="39">
        <v>91373</v>
      </c>
      <c r="G18" s="39">
        <v>91205</v>
      </c>
      <c r="H18" s="39">
        <v>88420</v>
      </c>
      <c r="I18" s="39">
        <v>54774</v>
      </c>
      <c r="J18" s="39">
        <v>92152</v>
      </c>
      <c r="K18" s="39">
        <v>92152</v>
      </c>
    </row>
    <row r="19" spans="2:11" s="29" customFormat="1" x14ac:dyDescent="0.25">
      <c r="B19" s="74"/>
      <c r="C19" s="38" t="s">
        <v>59</v>
      </c>
      <c r="D19" s="39">
        <v>22403.218472727269</v>
      </c>
      <c r="E19" s="39">
        <v>23843.089442307693</v>
      </c>
      <c r="F19" s="39">
        <v>18920.225581395338</v>
      </c>
      <c r="G19" s="39">
        <v>17020.306596306069</v>
      </c>
      <c r="H19" s="39">
        <v>16707.367694704051</v>
      </c>
      <c r="I19" s="39">
        <v>14542.49593495935</v>
      </c>
      <c r="J19" s="39">
        <v>15709.973947895791</v>
      </c>
      <c r="K19" s="39">
        <v>15107.451247165533</v>
      </c>
    </row>
    <row r="20" spans="2:11" s="29" customFormat="1" x14ac:dyDescent="0.25">
      <c r="B20" s="75"/>
      <c r="C20" s="38" t="s">
        <v>60</v>
      </c>
      <c r="D20" s="39">
        <v>74.58</v>
      </c>
      <c r="E20" s="39">
        <v>678</v>
      </c>
      <c r="F20" s="39">
        <v>70.19</v>
      </c>
      <c r="G20" s="39">
        <v>70.19</v>
      </c>
      <c r="H20" s="39">
        <v>70.19</v>
      </c>
      <c r="I20" s="39">
        <v>292</v>
      </c>
      <c r="J20" s="39">
        <v>1167</v>
      </c>
      <c r="K20" s="39">
        <v>2981</v>
      </c>
    </row>
    <row r="21" spans="2:11" s="29" customFormat="1" x14ac:dyDescent="0.25">
      <c r="B21" s="73" t="s">
        <v>18</v>
      </c>
      <c r="C21" s="38" t="s">
        <v>58</v>
      </c>
      <c r="D21" s="39">
        <v>71383</v>
      </c>
      <c r="E21" s="39">
        <v>71383</v>
      </c>
      <c r="F21" s="39">
        <v>70687</v>
      </c>
      <c r="G21" s="39">
        <v>71383</v>
      </c>
      <c r="H21" s="39">
        <v>70687</v>
      </c>
      <c r="I21" s="39">
        <v>72408</v>
      </c>
      <c r="J21" s="39">
        <v>72408</v>
      </c>
      <c r="K21" s="39">
        <v>109534</v>
      </c>
    </row>
    <row r="22" spans="2:11" s="29" customFormat="1" x14ac:dyDescent="0.25">
      <c r="B22" s="74"/>
      <c r="C22" s="38" t="s">
        <v>59</v>
      </c>
      <c r="D22" s="39">
        <v>50842.188966942151</v>
      </c>
      <c r="E22" s="39">
        <v>49272.305726495724</v>
      </c>
      <c r="F22" s="39">
        <v>53049.115779816515</v>
      </c>
      <c r="G22" s="39">
        <v>54216.27416666667</v>
      </c>
      <c r="H22" s="39">
        <v>53524.63636363636</v>
      </c>
      <c r="I22" s="39">
        <v>54283.617977528091</v>
      </c>
      <c r="J22" s="39">
        <v>56202.168478260872</v>
      </c>
      <c r="K22" s="39">
        <v>58006.373913043477</v>
      </c>
    </row>
    <row r="23" spans="2:11" s="29" customFormat="1" x14ac:dyDescent="0.25">
      <c r="B23" s="75"/>
      <c r="C23" s="38" t="s">
        <v>60</v>
      </c>
      <c r="D23" s="39">
        <v>51.73</v>
      </c>
      <c r="E23" s="39">
        <v>51.77</v>
      </c>
      <c r="F23" s="39">
        <v>30046</v>
      </c>
      <c r="G23" s="39">
        <v>7362</v>
      </c>
      <c r="H23" s="39">
        <v>31367</v>
      </c>
      <c r="I23" s="39">
        <v>6620</v>
      </c>
      <c r="J23" s="39">
        <v>5825</v>
      </c>
      <c r="K23" s="39">
        <v>12802</v>
      </c>
    </row>
    <row r="24" spans="2:11" s="29" customFormat="1" x14ac:dyDescent="0.25">
      <c r="B24" s="73" t="s">
        <v>19</v>
      </c>
      <c r="C24" s="38" t="s">
        <v>58</v>
      </c>
      <c r="D24" s="39">
        <v>90280</v>
      </c>
      <c r="E24" s="39">
        <v>138279</v>
      </c>
      <c r="F24" s="39">
        <v>108977</v>
      </c>
      <c r="G24" s="39">
        <v>113323</v>
      </c>
      <c r="H24" s="39">
        <v>113561</v>
      </c>
      <c r="I24" s="39">
        <v>113561</v>
      </c>
      <c r="J24" s="39">
        <v>113561</v>
      </c>
      <c r="K24" s="39">
        <v>113561</v>
      </c>
    </row>
    <row r="25" spans="2:11" s="29" customFormat="1" x14ac:dyDescent="0.25">
      <c r="B25" s="74"/>
      <c r="C25" s="38" t="s">
        <v>59</v>
      </c>
      <c r="D25" s="39">
        <v>33393.715094339619</v>
      </c>
      <c r="E25" s="39">
        <v>34805.87395833333</v>
      </c>
      <c r="F25" s="39">
        <v>29238.607812499999</v>
      </c>
      <c r="G25" s="39">
        <v>40255.237288135591</v>
      </c>
      <c r="H25" s="39">
        <v>38401.775862068964</v>
      </c>
      <c r="I25" s="39">
        <v>44500.779411764706</v>
      </c>
      <c r="J25" s="39">
        <v>35769.470853658539</v>
      </c>
      <c r="K25" s="39">
        <v>38240.158214285715</v>
      </c>
    </row>
    <row r="26" spans="2:11" s="29" customFormat="1" x14ac:dyDescent="0.25">
      <c r="B26" s="75"/>
      <c r="C26" s="38" t="s">
        <v>60</v>
      </c>
      <c r="D26" s="39">
        <v>37.950000000000003</v>
      </c>
      <c r="E26" s="39">
        <v>37.950000000000003</v>
      </c>
      <c r="F26" s="39">
        <v>37.950000000000003</v>
      </c>
      <c r="G26" s="39">
        <v>83</v>
      </c>
      <c r="H26" s="39">
        <v>6130</v>
      </c>
      <c r="I26" s="39">
        <v>6130</v>
      </c>
      <c r="J26" s="39">
        <v>19.61</v>
      </c>
      <c r="K26" s="39">
        <v>141.29</v>
      </c>
    </row>
    <row r="27" spans="2:11" s="29" customFormat="1" x14ac:dyDescent="0.25">
      <c r="B27" s="73" t="s">
        <v>36</v>
      </c>
      <c r="C27" s="38" t="s">
        <v>58</v>
      </c>
      <c r="D27" s="39">
        <v>54605</v>
      </c>
      <c r="E27" s="39">
        <v>13001</v>
      </c>
      <c r="F27" s="39">
        <v>13001</v>
      </c>
      <c r="G27" s="39">
        <v>12413</v>
      </c>
      <c r="H27" s="39">
        <v>13312</v>
      </c>
      <c r="I27" s="39">
        <v>19197.5</v>
      </c>
      <c r="J27" s="39">
        <v>18091</v>
      </c>
      <c r="K27" s="39">
        <v>17370</v>
      </c>
    </row>
    <row r="28" spans="2:11" s="29" customFormat="1" x14ac:dyDescent="0.25">
      <c r="B28" s="74"/>
      <c r="C28" s="38" t="s">
        <v>59</v>
      </c>
      <c r="D28" s="39">
        <v>1173.8815281757377</v>
      </c>
      <c r="E28" s="39">
        <v>1263.0275824175828</v>
      </c>
      <c r="F28" s="39">
        <v>1253.54576923077</v>
      </c>
      <c r="G28" s="39">
        <v>1440.3549166666674</v>
      </c>
      <c r="H28" s="39">
        <v>1355.5800458725225</v>
      </c>
      <c r="I28" s="39">
        <v>1470.8333098490298</v>
      </c>
      <c r="J28" s="39">
        <v>1043.9188860759493</v>
      </c>
      <c r="K28" s="39">
        <v>1430.0767277486925</v>
      </c>
    </row>
    <row r="29" spans="2:11" s="29" customFormat="1" x14ac:dyDescent="0.25">
      <c r="B29" s="75"/>
      <c r="C29" s="38" t="s">
        <v>60</v>
      </c>
      <c r="D29" s="39">
        <v>2</v>
      </c>
      <c r="E29" s="39">
        <v>3.4</v>
      </c>
      <c r="F29" s="39">
        <v>2.4</v>
      </c>
      <c r="G29" s="39">
        <v>3.5</v>
      </c>
      <c r="H29" s="39">
        <v>5.5</v>
      </c>
      <c r="I29" s="39">
        <v>2.86</v>
      </c>
      <c r="J29" s="39">
        <v>2.1</v>
      </c>
      <c r="K29" s="39">
        <v>2.86</v>
      </c>
    </row>
    <row r="30" spans="2:11" s="29" customFormat="1" x14ac:dyDescent="0.25">
      <c r="B30" s="41" t="s">
        <v>20</v>
      </c>
      <c r="C30" s="41"/>
      <c r="D30" s="42"/>
      <c r="E30" s="42"/>
      <c r="F30" s="42"/>
      <c r="G30" s="42"/>
      <c r="H30" s="42"/>
      <c r="I30" s="42"/>
      <c r="J30" s="42"/>
      <c r="K30" s="42"/>
    </row>
    <row r="31" spans="2:11" s="29" customFormat="1" x14ac:dyDescent="0.25">
      <c r="B31" s="73" t="s">
        <v>21</v>
      </c>
      <c r="C31" s="38" t="s">
        <v>58</v>
      </c>
      <c r="D31" s="43" t="s">
        <v>22</v>
      </c>
      <c r="E31" s="44">
        <v>1497.24</v>
      </c>
      <c r="F31" s="44">
        <v>2982</v>
      </c>
      <c r="G31" s="44">
        <v>1390.79</v>
      </c>
      <c r="H31" s="44">
        <v>1390.79</v>
      </c>
      <c r="I31" s="44">
        <v>1390.79</v>
      </c>
      <c r="J31" s="44">
        <v>1390.79</v>
      </c>
      <c r="K31" s="44">
        <v>1390.79</v>
      </c>
    </row>
    <row r="32" spans="2:11" s="29" customFormat="1" x14ac:dyDescent="0.25">
      <c r="B32" s="74"/>
      <c r="C32" s="38" t="s">
        <v>59</v>
      </c>
      <c r="D32" s="43" t="s">
        <v>22</v>
      </c>
      <c r="E32" s="44">
        <v>383.56240566037741</v>
      </c>
      <c r="F32" s="44">
        <v>302.65561224489784</v>
      </c>
      <c r="G32" s="44">
        <v>321.22999999999973</v>
      </c>
      <c r="H32" s="44">
        <v>352.99244131455379</v>
      </c>
      <c r="I32" s="44">
        <v>382.11827102803716</v>
      </c>
      <c r="J32" s="44">
        <v>353.33470211718401</v>
      </c>
      <c r="K32" s="44">
        <v>309.10522907901003</v>
      </c>
    </row>
    <row r="33" spans="2:11" s="29" customFormat="1" x14ac:dyDescent="0.25">
      <c r="B33" s="75"/>
      <c r="C33" s="38" t="s">
        <v>60</v>
      </c>
      <c r="D33" s="43" t="s">
        <v>22</v>
      </c>
      <c r="E33" s="44">
        <v>1.62</v>
      </c>
      <c r="F33" s="44">
        <v>1.1599999999999999</v>
      </c>
      <c r="G33" s="44">
        <v>2.5</v>
      </c>
      <c r="H33" s="44">
        <v>2.19</v>
      </c>
      <c r="I33" s="44">
        <v>1.4</v>
      </c>
      <c r="J33" s="44">
        <v>0.83</v>
      </c>
      <c r="K33" s="44">
        <v>0.6</v>
      </c>
    </row>
    <row r="34" spans="2:11" s="29" customFormat="1" x14ac:dyDescent="0.25">
      <c r="B34" s="73" t="s">
        <v>19</v>
      </c>
      <c r="C34" s="38" t="s">
        <v>58</v>
      </c>
      <c r="D34" s="43" t="s">
        <v>22</v>
      </c>
      <c r="E34" s="44">
        <v>1497.24</v>
      </c>
      <c r="F34" s="44">
        <v>7478</v>
      </c>
      <c r="G34" s="44">
        <v>1497.24</v>
      </c>
      <c r="H34" s="44">
        <v>6752</v>
      </c>
      <c r="I34" s="44">
        <v>15067</v>
      </c>
      <c r="J34" s="44">
        <v>8378</v>
      </c>
      <c r="K34" s="44">
        <v>8378</v>
      </c>
    </row>
    <row r="35" spans="2:11" s="29" customFormat="1" x14ac:dyDescent="0.25">
      <c r="B35" s="74"/>
      <c r="C35" s="38" t="s">
        <v>59</v>
      </c>
      <c r="D35" s="43" t="s">
        <v>22</v>
      </c>
      <c r="E35" s="44">
        <v>504.43384615384588</v>
      </c>
      <c r="F35" s="44">
        <v>749.66093333333367</v>
      </c>
      <c r="G35" s="44">
        <v>541.923888888889</v>
      </c>
      <c r="H35" s="44">
        <v>553.41285714285732</v>
      </c>
      <c r="I35" s="44">
        <v>811.86458333333348</v>
      </c>
      <c r="J35" s="44">
        <v>227.67451810060899</v>
      </c>
      <c r="K35" s="44">
        <v>190.93734686854904</v>
      </c>
    </row>
    <row r="36" spans="2:11" s="29" customFormat="1" x14ac:dyDescent="0.25">
      <c r="B36" s="75"/>
      <c r="C36" s="38" t="s">
        <v>60</v>
      </c>
      <c r="D36" s="43" t="s">
        <v>22</v>
      </c>
      <c r="E36" s="45">
        <v>0.2</v>
      </c>
      <c r="F36" s="44">
        <v>0.98</v>
      </c>
      <c r="G36" s="44">
        <v>0.98</v>
      </c>
      <c r="H36" s="44">
        <v>0.98</v>
      </c>
      <c r="I36" s="44">
        <v>0.98</v>
      </c>
      <c r="J36" s="44">
        <v>0.33</v>
      </c>
      <c r="K36" s="44">
        <v>0.2</v>
      </c>
    </row>
    <row r="37" spans="2:11" s="29" customFormat="1" x14ac:dyDescent="0.25">
      <c r="B37" s="73" t="s">
        <v>17</v>
      </c>
      <c r="C37" s="38" t="s">
        <v>58</v>
      </c>
      <c r="D37" s="44">
        <v>10944</v>
      </c>
      <c r="E37" s="44">
        <v>11574</v>
      </c>
      <c r="F37" s="44">
        <v>12936</v>
      </c>
      <c r="G37" s="44">
        <v>13066</v>
      </c>
      <c r="H37" s="44">
        <v>13066</v>
      </c>
      <c r="I37" s="44">
        <v>13066</v>
      </c>
      <c r="J37" s="44">
        <v>14784</v>
      </c>
      <c r="K37" s="44">
        <v>5235</v>
      </c>
    </row>
    <row r="38" spans="2:11" s="29" customFormat="1" x14ac:dyDescent="0.25">
      <c r="B38" s="74"/>
      <c r="C38" s="38" t="s">
        <v>59</v>
      </c>
      <c r="D38" s="44">
        <v>279.58872790734819</v>
      </c>
      <c r="E38" s="44">
        <v>421.69132911392347</v>
      </c>
      <c r="F38" s="44">
        <v>427.51807486630975</v>
      </c>
      <c r="G38" s="44">
        <v>442.82855614973226</v>
      </c>
      <c r="H38" s="44">
        <v>444.6925142857142</v>
      </c>
      <c r="I38" s="44">
        <v>379.26703488372061</v>
      </c>
      <c r="J38" s="44">
        <v>254.25765013054843</v>
      </c>
      <c r="K38" s="44">
        <v>210.3952461951653</v>
      </c>
    </row>
    <row r="39" spans="2:11" s="29" customFormat="1" x14ac:dyDescent="0.25">
      <c r="B39" s="75"/>
      <c r="C39" s="38" t="s">
        <v>60</v>
      </c>
      <c r="D39" s="44">
        <v>2.16</v>
      </c>
      <c r="E39" s="44">
        <v>12.07</v>
      </c>
      <c r="F39" s="44">
        <v>4.6100000000000003</v>
      </c>
      <c r="G39" s="44">
        <v>6.58</v>
      </c>
      <c r="H39" s="44">
        <v>6.99</v>
      </c>
      <c r="I39" s="44">
        <v>6.99</v>
      </c>
      <c r="J39" s="44">
        <v>6.99</v>
      </c>
      <c r="K39" s="44">
        <v>6.45</v>
      </c>
    </row>
    <row r="40" spans="2:11" s="29" customFormat="1" x14ac:dyDescent="0.25">
      <c r="B40" s="73" t="s">
        <v>23</v>
      </c>
      <c r="C40" s="38" t="s">
        <v>58</v>
      </c>
      <c r="D40" s="43" t="s">
        <v>22</v>
      </c>
      <c r="E40" s="44">
        <v>14</v>
      </c>
      <c r="F40" s="44">
        <v>14</v>
      </c>
      <c r="G40" s="44">
        <v>14</v>
      </c>
      <c r="H40" s="44">
        <v>9.67</v>
      </c>
      <c r="I40" s="44">
        <v>33</v>
      </c>
      <c r="J40" s="44">
        <v>6.73</v>
      </c>
      <c r="K40" s="44">
        <v>6.43</v>
      </c>
    </row>
    <row r="41" spans="2:11" s="29" customFormat="1" x14ac:dyDescent="0.25">
      <c r="B41" s="74"/>
      <c r="C41" s="38" t="s">
        <v>59</v>
      </c>
      <c r="D41" s="43" t="s">
        <v>22</v>
      </c>
      <c r="E41" s="44">
        <v>4.9670588235294124</v>
      </c>
      <c r="F41" s="44">
        <v>4.5526760563380293</v>
      </c>
      <c r="G41" s="44">
        <v>4.6584057971014508</v>
      </c>
      <c r="H41" s="44">
        <v>4.8938095238095229</v>
      </c>
      <c r="I41" s="44">
        <v>5.9741379310344831</v>
      </c>
      <c r="J41" s="44">
        <v>4.9708089887640323</v>
      </c>
      <c r="K41" s="44">
        <v>4.0884210526315838</v>
      </c>
    </row>
    <row r="42" spans="2:11" s="29" customFormat="1" x14ac:dyDescent="0.25">
      <c r="B42" s="75"/>
      <c r="C42" s="38" t="s">
        <v>60</v>
      </c>
      <c r="D42" s="43" t="s">
        <v>22</v>
      </c>
      <c r="E42" s="44">
        <v>0.65</v>
      </c>
      <c r="F42" s="44">
        <v>0.65</v>
      </c>
      <c r="G42" s="44">
        <v>0.9</v>
      </c>
      <c r="H42" s="44">
        <v>0.9</v>
      </c>
      <c r="I42" s="44">
        <v>0.9</v>
      </c>
      <c r="J42" s="44">
        <v>1.48</v>
      </c>
      <c r="K42" s="44">
        <v>0.84</v>
      </c>
    </row>
    <row r="43" spans="2:11" s="29" customFormat="1" x14ac:dyDescent="0.25">
      <c r="B43" s="73" t="s">
        <v>24</v>
      </c>
      <c r="C43" s="38" t="s">
        <v>58</v>
      </c>
      <c r="D43" s="43" t="s">
        <v>22</v>
      </c>
      <c r="E43" s="44">
        <v>418.24</v>
      </c>
      <c r="F43" s="44">
        <v>625</v>
      </c>
      <c r="G43" s="44">
        <v>418.24</v>
      </c>
      <c r="H43" s="44">
        <v>418.24</v>
      </c>
      <c r="I43" s="44">
        <v>418.24</v>
      </c>
      <c r="J43" s="44">
        <v>418.24</v>
      </c>
      <c r="K43" s="44">
        <v>418.24</v>
      </c>
    </row>
    <row r="44" spans="2:11" s="29" customFormat="1" x14ac:dyDescent="0.25">
      <c r="B44" s="74"/>
      <c r="C44" s="38" t="s">
        <v>59</v>
      </c>
      <c r="D44" s="43" t="s">
        <v>22</v>
      </c>
      <c r="E44" s="44">
        <v>66.698826291079811</v>
      </c>
      <c r="F44" s="44">
        <v>70.939960629921259</v>
      </c>
      <c r="G44" s="44">
        <v>68.243765690376563</v>
      </c>
      <c r="H44" s="44">
        <v>73.38482142857147</v>
      </c>
      <c r="I44" s="44">
        <v>76.529874476987445</v>
      </c>
      <c r="J44" s="44">
        <v>80.276817528735634</v>
      </c>
      <c r="K44" s="44">
        <v>92.717804878048923</v>
      </c>
    </row>
    <row r="45" spans="2:11" s="29" customFormat="1" x14ac:dyDescent="0.25">
      <c r="B45" s="75"/>
      <c r="C45" s="38" t="s">
        <v>60</v>
      </c>
      <c r="D45" s="43" t="s">
        <v>22</v>
      </c>
      <c r="E45" s="44">
        <v>9.7799999999999994</v>
      </c>
      <c r="F45" s="44">
        <v>6.74</v>
      </c>
      <c r="G45" s="44">
        <v>9.7799999999999994</v>
      </c>
      <c r="H45" s="44">
        <v>6.74</v>
      </c>
      <c r="I45" s="44">
        <v>5.7</v>
      </c>
      <c r="J45" s="44">
        <v>5.7</v>
      </c>
      <c r="K45" s="44">
        <v>12.13</v>
      </c>
    </row>
    <row r="46" spans="2:11" s="29" customFormat="1" x14ac:dyDescent="0.25">
      <c r="B46" s="41" t="s">
        <v>25</v>
      </c>
      <c r="C46" s="46"/>
      <c r="D46" s="42"/>
      <c r="E46" s="42"/>
      <c r="F46" s="42"/>
      <c r="G46" s="42"/>
      <c r="H46" s="42"/>
      <c r="I46" s="42"/>
      <c r="J46" s="42"/>
      <c r="K46" s="42"/>
    </row>
    <row r="47" spans="2:11" s="29" customFormat="1" x14ac:dyDescent="0.25">
      <c r="B47" s="73" t="s">
        <v>19</v>
      </c>
      <c r="C47" s="38" t="s">
        <v>58</v>
      </c>
      <c r="D47" s="43" t="s">
        <v>22</v>
      </c>
      <c r="E47" s="47" t="s">
        <v>22</v>
      </c>
      <c r="F47" s="47" t="s">
        <v>22</v>
      </c>
      <c r="G47" s="47" t="s">
        <v>22</v>
      </c>
      <c r="H47" s="47">
        <v>47.7</v>
      </c>
      <c r="I47" s="47">
        <v>47.7</v>
      </c>
      <c r="J47" s="47">
        <v>47.7</v>
      </c>
      <c r="K47" s="47">
        <v>16.440000000000001</v>
      </c>
    </row>
    <row r="48" spans="2:11" s="29" customFormat="1" x14ac:dyDescent="0.25">
      <c r="B48" s="74"/>
      <c r="C48" s="38" t="s">
        <v>59</v>
      </c>
      <c r="D48" s="43" t="s">
        <v>22</v>
      </c>
      <c r="E48" s="43" t="s">
        <v>22</v>
      </c>
      <c r="F48" s="43" t="s">
        <v>22</v>
      </c>
      <c r="G48" s="43" t="s">
        <v>22</v>
      </c>
      <c r="H48" s="44">
        <v>19.3</v>
      </c>
      <c r="I48" s="44">
        <v>19.3</v>
      </c>
      <c r="J48" s="44">
        <v>24.926666666666666</v>
      </c>
      <c r="K48" s="44">
        <v>13.31</v>
      </c>
    </row>
    <row r="49" spans="2:11" s="29" customFormat="1" ht="15.75" thickBot="1" x14ac:dyDescent="0.3">
      <c r="B49" s="48"/>
      <c r="C49" s="48" t="s">
        <v>60</v>
      </c>
      <c r="D49" s="49" t="s">
        <v>22</v>
      </c>
      <c r="E49" s="49" t="s">
        <v>22</v>
      </c>
      <c r="F49" s="49" t="s">
        <v>22</v>
      </c>
      <c r="G49" s="49" t="s">
        <v>22</v>
      </c>
      <c r="H49" s="50">
        <v>10.14</v>
      </c>
      <c r="I49" s="50">
        <v>10.14</v>
      </c>
      <c r="J49" s="50">
        <v>10.18</v>
      </c>
      <c r="K49" s="50">
        <v>10.18</v>
      </c>
    </row>
    <row r="50" spans="2:11" x14ac:dyDescent="0.25">
      <c r="B50" s="13" t="s">
        <v>26</v>
      </c>
      <c r="C50" s="51"/>
      <c r="D50" s="52"/>
      <c r="E50" s="52"/>
      <c r="F50" s="16"/>
    </row>
    <row r="51" spans="2:11" x14ac:dyDescent="0.25">
      <c r="B51" s="13" t="s">
        <v>27</v>
      </c>
      <c r="C51" s="51"/>
      <c r="D51" s="53"/>
      <c r="E51" s="53"/>
      <c r="F51" s="15"/>
    </row>
    <row r="52" spans="2:11" x14ac:dyDescent="0.25">
      <c r="D52" s="15"/>
      <c r="E52" s="15"/>
      <c r="F52" s="15"/>
      <c r="G52" s="15"/>
    </row>
    <row r="53" spans="2:11" x14ac:dyDescent="0.25">
      <c r="D53" s="15"/>
      <c r="E53" s="15"/>
      <c r="F53" s="15"/>
      <c r="G53" s="15"/>
    </row>
  </sheetData>
  <sheetProtection sheet="1" objects="1" scenarios="1"/>
  <mergeCells count="15">
    <mergeCell ref="B43:B45"/>
    <mergeCell ref="B47:B48"/>
    <mergeCell ref="B24:B26"/>
    <mergeCell ref="B27:B29"/>
    <mergeCell ref="B31:B33"/>
    <mergeCell ref="B34:B36"/>
    <mergeCell ref="B37:B39"/>
    <mergeCell ref="B40:B42"/>
    <mergeCell ref="B21:B23"/>
    <mergeCell ref="B4:K4"/>
    <mergeCell ref="B2:K2"/>
    <mergeCell ref="B9:B11"/>
    <mergeCell ref="B12:B14"/>
    <mergeCell ref="B15:B17"/>
    <mergeCell ref="B18:B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2.2.1</vt:lpstr>
      <vt:lpstr>2.2.2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 Soncco Soto</dc:creator>
  <cp:lastModifiedBy>Orlando Vasquez</cp:lastModifiedBy>
  <dcterms:created xsi:type="dcterms:W3CDTF">2018-02-01T16:00:51Z</dcterms:created>
  <dcterms:modified xsi:type="dcterms:W3CDTF">2018-03-26T05:57:48Z</dcterms:modified>
</cp:coreProperties>
</file>